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พ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'ก.พ'!$A$1:$I$48</definedName>
  </definedNames>
  <calcPr fullCalcOnLoad="1"/>
</workbook>
</file>

<file path=xl/sharedStrings.xml><?xml version="1.0" encoding="utf-8"?>
<sst xmlns="http://schemas.openxmlformats.org/spreadsheetml/2006/main" count="315" uniqueCount="245">
  <si>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</si>
  <si>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</si>
  <si>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</si>
  <si>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</si>
  <si>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</si>
  <si>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</si>
  <si>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</si>
  <si>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</si>
  <si>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</si>
  <si>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</si>
  <si>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</si>
  <si>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</si>
  <si>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</si>
  <si>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</si>
  <si>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</si>
  <si>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</si>
  <si>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</si>
  <si>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</si>
  <si>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</si>
  <si>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</si>
  <si>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</si>
  <si>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</si>
  <si>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</si>
  <si>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</si>
  <si>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</si>
  <si>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</si>
  <si>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</si>
  <si>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</si>
  <si>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</si>
  <si>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</si>
  <si>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</si>
  <si>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</si>
  <si>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</si>
  <si>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</si>
  <si>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</si>
  <si>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</si>
  <si>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</si>
  <si>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</si>
  <si>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</si>
  <si>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</si>
  <si>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</si>
  <si>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</si>
  <si>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</si>
  <si>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</si>
  <si>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</si>
  <si>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</si>
  <si>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</si>
  <si>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</si>
  <si>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</si>
  <si>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</si>
  <si>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</si>
  <si>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</si>
  <si>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</si>
  <si>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</si>
  <si>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</si>
  <si>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</si>
  <si>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</si>
  <si>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</si>
  <si>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</si>
  <si>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</si>
  <si>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</si>
  <si>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</si>
  <si>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</si>
  <si>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</si>
  <si>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</si>
  <si>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</si>
  <si>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</si>
  <si>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</si>
  <si>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</si>
  <si>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</si>
  <si>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</si>
  <si>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</si>
  <si>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</si>
  <si>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</si>
  <si>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</si>
  <si>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</si>
  <si>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</si>
  <si>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</si>
  <si>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</si>
  <si>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</si>
  <si>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</si>
  <si>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</si>
  <si>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</si>
  <si>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</si>
  <si>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</si>
  <si>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</si>
  <si>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</si>
  <si>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</si>
  <si>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</si>
  <si>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</si>
  <si>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</si>
  <si>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</si>
  <si>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</si>
  <si>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</si>
  <si>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</si>
  <si>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</si>
  <si>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</si>
  <si>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</si>
  <si>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</si>
  <si>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</si>
  <si>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</si>
  <si>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</si>
  <si>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</si>
  <si>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</si>
  <si>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</si>
  <si>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</si>
  <si>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</si>
  <si>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</si>
  <si>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</si>
  <si>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</si>
  <si>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</si>
  <si>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</si>
  <si>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</si>
  <si>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</si>
  <si>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</si>
  <si>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</si>
  <si>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</si>
  <si>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</si>
  <si>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</si>
  <si>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</si>
  <si>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</si>
  <si>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</si>
  <si>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</si>
  <si>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</si>
  <si>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</si>
  <si>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</si>
  <si>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</si>
  <si>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</si>
  <si>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</si>
  <si>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</si>
  <si>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</si>
  <si>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</si>
  <si>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</si>
  <si>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</si>
  <si>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</si>
  <si>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</si>
  <si>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</si>
  <si>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</si>
  <si>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</si>
  <si>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</si>
  <si>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</si>
  <si>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</si>
  <si>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</si>
  <si>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</si>
  <si>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</si>
  <si>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</si>
  <si>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</si>
  <si>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</si>
  <si>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</si>
  <si>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</si>
  <si>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</si>
  <si>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</si>
  <si>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</si>
  <si>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</si>
  <si>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</si>
  <si>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</si>
  <si>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</si>
  <si>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</si>
  <si>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</si>
  <si>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</si>
  <si>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</si>
  <si>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</si>
  <si>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</si>
  <si>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</si>
  <si>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</si>
  <si>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</si>
  <si>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</si>
  <si>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</si>
  <si>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</si>
  <si>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</si>
  <si>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</si>
  <si>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</si>
  <si>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</si>
  <si>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</si>
  <si>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</si>
  <si>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</si>
  <si>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</si>
  <si>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</si>
  <si>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</si>
  <si>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</si>
  <si>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</si>
  <si>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</si>
  <si>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</si>
  <si>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</si>
  <si>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</si>
  <si>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</si>
  <si>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</si>
  <si>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</si>
  <si>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</si>
  <si>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</si>
  <si>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</si>
  <si>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</si>
  <si>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</si>
  <si>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</si>
  <si>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</si>
  <si>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</si>
  <si>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</si>
  <si>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</si>
  <si>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</si>
  <si>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</si>
  <si>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</si>
  <si>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</si>
  <si>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</si>
  <si>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</si>
  <si>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</si>
  <si>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</si>
  <si>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</si>
  <si>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</si>
  <si>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</si>
  <si>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</si>
  <si>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</si>
  <si>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</si>
  <si>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</si>
  <si>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</si>
  <si>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</si>
  <si>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000</t>
  </si>
  <si>
    <t>ณ  วันที่   31  กรกฎาคม  2558</t>
  </si>
  <si>
    <t>อุดหนุนทั่วไปเพื่อสนับสนุนการบริหารจัดการ อปท ตามยุทธศาสตร์</t>
  </si>
  <si>
    <t>รายจ่ายรอจ่าย</t>
  </si>
  <si>
    <t>ณ วันที่   31  กรกฎาคม   2558</t>
  </si>
  <si>
    <t>เงินรับฝาก - ดอกเบี้ยเงินฝากธนาคาร ธกส.(สปสช.)</t>
  </si>
  <si>
    <t>อุดหนุนรัฐบาลที่กำหนดวัตถุประสงค์- อุดหนุนเฉพาะกิจประจำปีงบประมาณ 2558</t>
  </si>
  <si>
    <t>ณ วันที่    31  กรกฎาคม  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</si>
  <si>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</si>
  <si>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ปรับปรุงซ่อมแซมสถานีสูบน้ำ หมู่ที่ 5</t>
    </r>
  </si>
  <si>
    <r>
      <t>เงินอุดหนุนเฉพาะกิจ - ปี</t>
    </r>
    <r>
      <rPr>
        <sz val="14"/>
        <rFont val="TH SarabunPSK"/>
        <family val="2"/>
      </rPr>
      <t xml:space="preserve"> 2558 ก่อสร้างศูนย์พัฒนาเด็กเล็กบ้านละหาน</t>
    </r>
  </si>
  <si>
    <t xml:space="preserve">                             ประจำเดือนกรกฎาคม พ.ศ. 2558</t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</si>
  <si>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</si>
  <si>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</si>
  <si>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</si>
  <si>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</si>
  <si>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เงินอุดหนุน - บัญชีโครงการเศรษฐกิจชุมชนฯ</t>
  </si>
  <si>
    <t>บัญชีรายจ่ายรอจ่าย</t>
  </si>
  <si>
    <t xml:space="preserve">        (6)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</si>
  <si>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</si>
  <si>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</si>
  <si>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 (1)เงินอุดหนุนเฉพาะกิจกรณีเร่งด่วน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</si>
  <si>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</si>
  <si>
    <t xml:space="preserve">         (2)เงินอุดหนุนเฉพาะกิจ ปี 2558 ปรับปรุงสถานีสูบน้ำ</t>
  </si>
  <si>
    <t xml:space="preserve">               หมู่ที่ 5 บ้านโยยจาน</t>
  </si>
  <si>
    <t xml:space="preserve">         (3)เงินอุดหนุนเฉพาะกิจ ปี 2558 ค่าก่อสร้างศูนย์พัฒนา</t>
  </si>
  <si>
    <t xml:space="preserve">            เด็กเล็กบ้านละหาน</t>
  </si>
  <si>
    <t xml:space="preserve"> -3-</t>
  </si>
  <si>
    <t>รวม เงินอุดหนุนวัตถุประสงค์+เงินอุดหนุนเฉพาะกิจ</t>
  </si>
  <si>
    <t xml:space="preserve"> ณ วันที่  กรกฏาคม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</si>
</sst>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45" applyFont="1">
      <alignment/>
      <protection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5" applyFont="1" applyFill="1" applyBorder="1" applyAlignment="1">
      <alignment horizontal="center"/>
      <protection/>
    </xf>
    <xf numFmtId="43" fontId="6" fillId="0" borderId="10" xfId="38" applyNumberFormat="1" applyFont="1" applyFill="1" applyBorder="1" applyAlignment="1">
      <alignment horizontal="center"/>
    </xf>
    <xf numFmtId="0" fontId="6" fillId="0" borderId="11" xfId="45" applyFont="1" applyFill="1" applyBorder="1">
      <alignment/>
      <protection/>
    </xf>
    <xf numFmtId="0" fontId="6" fillId="0" borderId="11" xfId="45" applyFont="1" applyFill="1" applyBorder="1" applyAlignment="1">
      <alignment horizontal="center"/>
      <protection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4" fillId="0" borderId="14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3" xfId="45" applyFont="1" applyFill="1" applyBorder="1">
      <alignment/>
      <protection/>
    </xf>
    <xf numFmtId="187" fontId="4" fillId="0" borderId="14" xfId="38" applyNumberFormat="1" applyFont="1" applyFill="1" applyBorder="1" applyAlignment="1">
      <alignment/>
    </xf>
    <xf numFmtId="0" fontId="6" fillId="0" borderId="13" xfId="45" applyFont="1" applyFill="1" applyBorder="1" applyAlignment="1">
      <alignment horizontal="center"/>
      <protection/>
    </xf>
    <xf numFmtId="3" fontId="6" fillId="0" borderId="15" xfId="45" applyNumberFormat="1" applyFont="1" applyFill="1" applyBorder="1">
      <alignment/>
      <protection/>
    </xf>
    <xf numFmtId="4" fontId="6" fillId="0" borderId="15" xfId="45" applyNumberFormat="1" applyFont="1" applyFill="1" applyBorder="1">
      <alignment/>
      <protection/>
    </xf>
    <xf numFmtId="0" fontId="4" fillId="0" borderId="14" xfId="45" applyFont="1" applyFill="1" applyBorder="1" applyAlignment="1">
      <alignment horizontal="center"/>
      <protection/>
    </xf>
    <xf numFmtId="3" fontId="4" fillId="0" borderId="14" xfId="45" applyNumberFormat="1" applyFont="1" applyFill="1" applyBorder="1">
      <alignment/>
      <protection/>
    </xf>
    <xf numFmtId="3" fontId="4" fillId="0" borderId="14" xfId="45" applyNumberFormat="1" applyFont="1" applyFill="1" applyBorder="1" applyAlignment="1">
      <alignment horizontal="right"/>
      <protection/>
    </xf>
    <xf numFmtId="3" fontId="6" fillId="0" borderId="15" xfId="45" applyNumberFormat="1" applyFont="1" applyFill="1" applyBorder="1" applyAlignment="1">
      <alignment horizontal="right"/>
      <protection/>
    </xf>
    <xf numFmtId="4" fontId="6" fillId="0" borderId="15" xfId="45" applyNumberFormat="1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/>
      <protection/>
    </xf>
    <xf numFmtId="3" fontId="6" fillId="0" borderId="14" xfId="45" applyNumberFormat="1" applyFont="1" applyFill="1" applyBorder="1">
      <alignment/>
      <protection/>
    </xf>
    <xf numFmtId="43" fontId="6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6" fillId="0" borderId="13" xfId="45" applyFont="1" applyFill="1" applyBorder="1">
      <alignment/>
      <protection/>
    </xf>
    <xf numFmtId="43" fontId="4" fillId="0" borderId="14" xfId="38" applyNumberFormat="1" applyFont="1" applyFill="1" applyBorder="1" applyAlignment="1">
      <alignment/>
    </xf>
    <xf numFmtId="0" fontId="4" fillId="0" borderId="16" xfId="45" applyFont="1" applyFill="1" applyBorder="1">
      <alignment/>
      <protection/>
    </xf>
    <xf numFmtId="0" fontId="4" fillId="0" borderId="12" xfId="45" applyFont="1" applyFill="1" applyBorder="1" applyAlignment="1">
      <alignment horizontal="center"/>
      <protection/>
    </xf>
    <xf numFmtId="3" fontId="4" fillId="0" borderId="17" xfId="45" applyNumberFormat="1" applyFont="1" applyFill="1" applyBorder="1">
      <alignment/>
      <protection/>
    </xf>
    <xf numFmtId="43" fontId="4" fillId="0" borderId="17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2" xfId="45" applyFont="1" applyFill="1" applyBorder="1">
      <alignment/>
      <protection/>
    </xf>
    <xf numFmtId="0" fontId="6" fillId="0" borderId="16" xfId="45" applyFont="1" applyFill="1" applyBorder="1" applyAlignment="1">
      <alignment horizontal="center"/>
      <protection/>
    </xf>
    <xf numFmtId="3" fontId="6" fillId="0" borderId="18" xfId="45" applyNumberFormat="1" applyFont="1" applyFill="1" applyBorder="1">
      <alignment/>
      <protection/>
    </xf>
    <xf numFmtId="4" fontId="6" fillId="0" borderId="19" xfId="45" applyNumberFormat="1" applyFont="1" applyFill="1" applyBorder="1">
      <alignment/>
      <protection/>
    </xf>
    <xf numFmtId="0" fontId="6" fillId="0" borderId="20" xfId="45" applyFont="1" applyFill="1" applyBorder="1" applyAlignment="1">
      <alignment horizontal="center"/>
      <protection/>
    </xf>
    <xf numFmtId="0" fontId="6" fillId="0" borderId="21" xfId="45" applyFont="1" applyFill="1" applyBorder="1" applyAlignment="1">
      <alignment horizontal="center"/>
      <protection/>
    </xf>
    <xf numFmtId="3" fontId="13" fillId="0" borderId="22" xfId="45" applyNumberFormat="1" applyFont="1" applyFill="1" applyBorder="1">
      <alignment/>
      <protection/>
    </xf>
    <xf numFmtId="4" fontId="13" fillId="0" borderId="22" xfId="45" applyNumberFormat="1" applyFont="1" applyFill="1" applyBorder="1">
      <alignment/>
      <protection/>
    </xf>
    <xf numFmtId="0" fontId="12" fillId="0" borderId="11" xfId="45" applyFont="1" applyFill="1" applyBorder="1" applyAlignment="1">
      <alignment horizontal="left"/>
      <protection/>
    </xf>
    <xf numFmtId="0" fontId="6" fillId="0" borderId="14" xfId="45" applyFont="1" applyFill="1" applyBorder="1" applyAlignment="1">
      <alignment horizontal="center"/>
      <protection/>
    </xf>
    <xf numFmtId="43" fontId="6" fillId="0" borderId="11" xfId="38" applyNumberFormat="1" applyFont="1" applyFill="1" applyBorder="1" applyAlignment="1">
      <alignment horizontal="center"/>
    </xf>
    <xf numFmtId="0" fontId="6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3" xfId="45" applyFont="1" applyFill="1" applyBorder="1" applyAlignment="1">
      <alignment horizontal="left"/>
      <protection/>
    </xf>
    <xf numFmtId="4" fontId="6" fillId="0" borderId="15" xfId="45" applyNumberFormat="1" applyFont="1" applyFill="1" applyBorder="1" applyAlignment="1">
      <alignment horizontal="center"/>
      <protection/>
    </xf>
    <xf numFmtId="43" fontId="6" fillId="0" borderId="21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1" xfId="0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4" fillId="0" borderId="10" xfId="36" applyFont="1" applyBorder="1" applyAlignment="1">
      <alignment/>
    </xf>
    <xf numFmtId="4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43" fontId="14" fillId="0" borderId="11" xfId="36" applyFont="1" applyBorder="1" applyAlignment="1">
      <alignment/>
    </xf>
    <xf numFmtId="4" fontId="14" fillId="0" borderId="11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1" xfId="46" applyFont="1" applyBorder="1" applyAlignment="1">
      <alignment horizontal="center"/>
      <protection/>
    </xf>
    <xf numFmtId="43" fontId="19" fillId="0" borderId="21" xfId="38" applyNumberFormat="1" applyFont="1" applyBorder="1" applyAlignment="1">
      <alignment horizontal="center"/>
    </xf>
    <xf numFmtId="0" fontId="19" fillId="0" borderId="21" xfId="46" applyFont="1" applyFill="1" applyBorder="1" applyAlignment="1">
      <alignment horizontal="center"/>
      <protection/>
    </xf>
    <xf numFmtId="0" fontId="19" fillId="0" borderId="11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23" xfId="38" applyNumberFormat="1" applyFont="1" applyBorder="1" applyAlignment="1">
      <alignment horizontal="center"/>
    </xf>
    <xf numFmtId="43" fontId="17" fillId="0" borderId="23" xfId="36" applyFont="1" applyBorder="1" applyAlignment="1">
      <alignment horizontal="center"/>
    </xf>
    <xf numFmtId="0" fontId="17" fillId="0" borderId="23" xfId="46" applyFont="1" applyBorder="1" applyAlignment="1">
      <alignment horizontal="center"/>
      <protection/>
    </xf>
    <xf numFmtId="43" fontId="17" fillId="0" borderId="23" xfId="46" applyNumberFormat="1" applyFont="1" applyBorder="1" applyAlignment="1">
      <alignment horizontal="center"/>
      <protection/>
    </xf>
    <xf numFmtId="0" fontId="19" fillId="0" borderId="10" xfId="46" applyFont="1" applyFill="1" applyBorder="1" applyAlignment="1">
      <alignment horizontal="center"/>
      <protection/>
    </xf>
    <xf numFmtId="0" fontId="17" fillId="0" borderId="11" xfId="46" applyFont="1" applyBorder="1" applyAlignment="1">
      <alignment horizontal="center"/>
      <protection/>
    </xf>
    <xf numFmtId="0" fontId="17" fillId="0" borderId="14" xfId="46" applyFont="1" applyBorder="1">
      <alignment/>
      <protection/>
    </xf>
    <xf numFmtId="43" fontId="17" fillId="0" borderId="11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1" xfId="46" applyNumberFormat="1" applyFont="1" applyBorder="1">
      <alignment/>
      <protection/>
    </xf>
    <xf numFmtId="43" fontId="17" fillId="0" borderId="11" xfId="38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65" fillId="0" borderId="12" xfId="0" applyFont="1" applyBorder="1" applyAlignment="1">
      <alignment/>
    </xf>
    <xf numFmtId="0" fontId="19" fillId="0" borderId="24" xfId="46" applyFont="1" applyBorder="1" applyAlignment="1">
      <alignment horizontal="center"/>
      <protection/>
    </xf>
    <xf numFmtId="0" fontId="19" fillId="0" borderId="25" xfId="46" applyFont="1" applyBorder="1" applyAlignment="1">
      <alignment horizontal="center"/>
      <protection/>
    </xf>
    <xf numFmtId="43" fontId="19" fillId="0" borderId="24" xfId="38" applyNumberFormat="1" applyFont="1" applyBorder="1" applyAlignment="1">
      <alignment horizontal="center"/>
    </xf>
    <xf numFmtId="0" fontId="65" fillId="0" borderId="24" xfId="0" applyFont="1" applyBorder="1" applyAlignment="1">
      <alignment/>
    </xf>
    <xf numFmtId="0" fontId="23" fillId="0" borderId="0" xfId="46" applyFont="1" applyAlignment="1">
      <alignment horizontal="center"/>
      <protection/>
    </xf>
    <xf numFmtId="0" fontId="23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10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2" xfId="46" applyFont="1" applyBorder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0" xfId="46" applyNumberFormat="1" applyFont="1" applyBorder="1">
      <alignment/>
      <protection/>
    </xf>
    <xf numFmtId="0" fontId="17" fillId="0" borderId="10" xfId="46" applyFont="1" applyBorder="1" applyAlignment="1">
      <alignment horizontal="center"/>
      <protection/>
    </xf>
    <xf numFmtId="4" fontId="17" fillId="0" borderId="10" xfId="46" applyNumberFormat="1" applyFont="1" applyFill="1" applyBorder="1">
      <alignment/>
      <protection/>
    </xf>
    <xf numFmtId="0" fontId="17" fillId="0" borderId="11" xfId="46" applyFont="1" applyBorder="1">
      <alignment/>
      <protection/>
    </xf>
    <xf numFmtId="43" fontId="24" fillId="0" borderId="11" xfId="36" applyFont="1" applyFill="1" applyBorder="1" applyAlignment="1">
      <alignment/>
    </xf>
    <xf numFmtId="0" fontId="25" fillId="0" borderId="0" xfId="46" applyFont="1">
      <alignment/>
      <protection/>
    </xf>
    <xf numFmtId="4" fontId="17" fillId="0" borderId="11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1" xfId="46" applyNumberFormat="1" applyFont="1" applyBorder="1" applyAlignment="1">
      <alignment horizontal="center"/>
      <protection/>
    </xf>
    <xf numFmtId="43" fontId="17" fillId="0" borderId="11" xfId="36" applyFont="1" applyBorder="1" applyAlignment="1">
      <alignment/>
    </xf>
    <xf numFmtId="43" fontId="17" fillId="0" borderId="11" xfId="36" applyFont="1" applyBorder="1" applyAlignment="1">
      <alignment horizontal="center"/>
    </xf>
    <xf numFmtId="43" fontId="17" fillId="0" borderId="11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1" xfId="46" applyNumberFormat="1" applyFont="1" applyFill="1" applyBorder="1" applyAlignment="1">
      <alignment horizontal="center"/>
      <protection/>
    </xf>
    <xf numFmtId="4" fontId="17" fillId="0" borderId="11" xfId="46" applyNumberFormat="1" applyFont="1" applyBorder="1" applyAlignment="1">
      <alignment horizontal="center"/>
      <protection/>
    </xf>
    <xf numFmtId="4" fontId="19" fillId="0" borderId="24" xfId="46" applyNumberFormat="1" applyFont="1" applyBorder="1">
      <alignment/>
      <protection/>
    </xf>
    <xf numFmtId="4" fontId="19" fillId="2" borderId="24" xfId="46" applyNumberFormat="1" applyFont="1" applyFill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24" fillId="0" borderId="11" xfId="46" applyFont="1" applyFill="1" applyBorder="1" applyAlignment="1">
      <alignment horizontal="center"/>
      <protection/>
    </xf>
    <xf numFmtId="0" fontId="17" fillId="0" borderId="12" xfId="46" applyFont="1" applyBorder="1">
      <alignment/>
      <protection/>
    </xf>
    <xf numFmtId="43" fontId="17" fillId="0" borderId="10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4" fontId="19" fillId="33" borderId="28" xfId="46" applyNumberFormat="1" applyFont="1" applyFill="1" applyBorder="1">
      <alignment/>
      <protection/>
    </xf>
    <xf numFmtId="0" fontId="19" fillId="0" borderId="0" xfId="46" applyFont="1" applyAlignment="1">
      <alignment horizontal="center"/>
      <protection/>
    </xf>
    <xf numFmtId="4" fontId="19" fillId="33" borderId="29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13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17" xfId="46" applyFont="1" applyBorder="1" applyAlignment="1">
      <alignment horizontal="center"/>
      <protection/>
    </xf>
    <xf numFmtId="4" fontId="26" fillId="0" borderId="10" xfId="46" applyNumberFormat="1" applyFont="1" applyBorder="1">
      <alignment/>
      <protection/>
    </xf>
    <xf numFmtId="4" fontId="26" fillId="0" borderId="10" xfId="46" applyNumberFormat="1" applyFont="1" applyFill="1" applyBorder="1">
      <alignment/>
      <protection/>
    </xf>
    <xf numFmtId="43" fontId="17" fillId="0" borderId="11" xfId="36" applyFont="1" applyFill="1" applyBorder="1" applyAlignment="1">
      <alignment/>
    </xf>
    <xf numFmtId="4" fontId="17" fillId="0" borderId="11" xfId="46" applyNumberFormat="1" applyFont="1" applyBorder="1" applyAlignment="1">
      <alignment horizontal="right"/>
      <protection/>
    </xf>
    <xf numFmtId="4" fontId="19" fillId="0" borderId="24" xfId="46" applyNumberFormat="1" applyFont="1" applyBorder="1" applyAlignment="1">
      <alignment horizontal="right"/>
      <protection/>
    </xf>
    <xf numFmtId="43" fontId="67" fillId="0" borderId="11" xfId="36" applyFont="1" applyBorder="1" applyAlignment="1">
      <alignment/>
    </xf>
    <xf numFmtId="0" fontId="17" fillId="0" borderId="12" xfId="46" applyFont="1" applyBorder="1" applyAlignment="1">
      <alignment horizontal="center"/>
      <protection/>
    </xf>
    <xf numFmtId="4" fontId="19" fillId="0" borderId="18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4" borderId="18" xfId="46" applyNumberFormat="1" applyFont="1" applyFill="1" applyBorder="1">
      <alignment/>
      <protection/>
    </xf>
    <xf numFmtId="0" fontId="23" fillId="0" borderId="0" xfId="0" applyFont="1" applyAlignment="1">
      <alignment/>
    </xf>
    <xf numFmtId="0" fontId="23" fillId="0" borderId="23" xfId="46" applyFont="1" applyBorder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0" fontId="23" fillId="0" borderId="26" xfId="46" applyFont="1" applyFill="1" applyBorder="1" applyAlignment="1">
      <alignment horizontal="center"/>
      <protection/>
    </xf>
    <xf numFmtId="0" fontId="23" fillId="0" borderId="10" xfId="46" applyFont="1" applyFill="1" applyBorder="1" applyAlignment="1">
      <alignment horizontal="center"/>
      <protection/>
    </xf>
    <xf numFmtId="0" fontId="23" fillId="0" borderId="16" xfId="46" applyFont="1" applyBorder="1" applyAlignment="1">
      <alignment horizontal="center"/>
      <protection/>
    </xf>
    <xf numFmtId="0" fontId="23" fillId="0" borderId="12" xfId="46" applyFont="1" applyBorder="1" applyAlignment="1">
      <alignment horizontal="center"/>
      <protection/>
    </xf>
    <xf numFmtId="0" fontId="23" fillId="0" borderId="27" xfId="46" applyFont="1" applyFill="1" applyBorder="1" applyAlignment="1">
      <alignment horizontal="center"/>
      <protection/>
    </xf>
    <xf numFmtId="0" fontId="23" fillId="0" borderId="12" xfId="46" applyFont="1" applyFill="1" applyBorder="1" applyAlignment="1">
      <alignment horizontal="center"/>
      <protection/>
    </xf>
    <xf numFmtId="0" fontId="23" fillId="0" borderId="10" xfId="46" applyFont="1" applyBorder="1">
      <alignment/>
      <protection/>
    </xf>
    <xf numFmtId="49" fontId="23" fillId="0" borderId="10" xfId="46" applyNumberFormat="1" applyFont="1" applyBorder="1" applyAlignment="1">
      <alignment horizontal="center"/>
      <protection/>
    </xf>
    <xf numFmtId="4" fontId="23" fillId="0" borderId="30" xfId="46" applyNumberFormat="1" applyFont="1" applyFill="1" applyBorder="1">
      <alignment/>
      <protection/>
    </xf>
    <xf numFmtId="0" fontId="23" fillId="0" borderId="30" xfId="46" applyFont="1" applyFill="1" applyBorder="1">
      <alignment/>
      <protection/>
    </xf>
    <xf numFmtId="0" fontId="23" fillId="0" borderId="11" xfId="46" applyFont="1" applyBorder="1">
      <alignment/>
      <protection/>
    </xf>
    <xf numFmtId="49" fontId="23" fillId="0" borderId="11" xfId="46" applyNumberFormat="1" applyFont="1" applyBorder="1" applyAlignment="1">
      <alignment horizontal="center"/>
      <protection/>
    </xf>
    <xf numFmtId="43" fontId="23" fillId="0" borderId="14" xfId="36" applyFont="1" applyFill="1" applyBorder="1" applyAlignment="1">
      <alignment/>
    </xf>
    <xf numFmtId="0" fontId="23" fillId="0" borderId="14" xfId="46" applyFont="1" applyFill="1" applyBorder="1">
      <alignment/>
      <protection/>
    </xf>
    <xf numFmtId="4" fontId="23" fillId="0" borderId="14" xfId="46" applyNumberFormat="1" applyFont="1" applyFill="1" applyBorder="1">
      <alignment/>
      <protection/>
    </xf>
    <xf numFmtId="0" fontId="23" fillId="0" borderId="0" xfId="46" applyFont="1" applyBorder="1" applyAlignment="1">
      <alignment horizontal="left"/>
      <protection/>
    </xf>
    <xf numFmtId="4" fontId="23" fillId="0" borderId="14" xfId="46" applyNumberFormat="1" applyFont="1" applyFill="1" applyBorder="1" applyAlignment="1">
      <alignment horizontal="right"/>
      <protection/>
    </xf>
    <xf numFmtId="49" fontId="23" fillId="0" borderId="11" xfId="38" applyNumberFormat="1" applyFont="1" applyBorder="1" applyAlignment="1">
      <alignment horizontal="center"/>
    </xf>
    <xf numFmtId="43" fontId="23" fillId="0" borderId="14" xfId="38" applyNumberFormat="1" applyFont="1" applyFill="1" applyBorder="1" applyAlignment="1">
      <alignment horizontal="right"/>
    </xf>
    <xf numFmtId="0" fontId="23" fillId="0" borderId="12" xfId="46" applyFont="1" applyBorder="1">
      <alignment/>
      <protection/>
    </xf>
    <xf numFmtId="49" fontId="23" fillId="0" borderId="12" xfId="38" applyNumberFormat="1" applyFont="1" applyBorder="1" applyAlignment="1">
      <alignment horizontal="center"/>
    </xf>
    <xf numFmtId="0" fontId="23" fillId="0" borderId="17" xfId="46" applyFont="1" applyFill="1" applyBorder="1">
      <alignment/>
      <protection/>
    </xf>
    <xf numFmtId="43" fontId="23" fillId="0" borderId="17" xfId="38" applyNumberFormat="1" applyFont="1" applyFill="1" applyBorder="1" applyAlignment="1">
      <alignment horizontal="right"/>
    </xf>
    <xf numFmtId="4" fontId="27" fillId="0" borderId="24" xfId="46" applyNumberFormat="1" applyFont="1" applyFill="1" applyBorder="1">
      <alignment/>
      <protection/>
    </xf>
    <xf numFmtId="4" fontId="27" fillId="0" borderId="25" xfId="46" applyNumberFormat="1" applyFont="1" applyFill="1" applyBorder="1">
      <alignment/>
      <protection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4" fontId="27" fillId="0" borderId="0" xfId="46" applyNumberFormat="1" applyFont="1" applyFill="1" applyBorder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Fill="1" applyAlignment="1">
      <alignment/>
      <protection/>
    </xf>
    <xf numFmtId="0" fontId="28" fillId="0" borderId="0" xfId="45" applyFont="1" applyFill="1">
      <alignment/>
      <protection/>
    </xf>
    <xf numFmtId="187" fontId="23" fillId="0" borderId="0" xfId="38" applyNumberFormat="1" applyFont="1" applyFill="1" applyAlignment="1">
      <alignment/>
    </xf>
    <xf numFmtId="43" fontId="14" fillId="0" borderId="30" xfId="36" applyFont="1" applyBorder="1" applyAlignment="1">
      <alignment horizontal="center"/>
    </xf>
    <xf numFmtId="43" fontId="14" fillId="0" borderId="30" xfId="36" applyFont="1" applyBorder="1" applyAlignment="1">
      <alignment/>
    </xf>
    <xf numFmtId="43" fontId="14" fillId="0" borderId="14" xfId="36" applyFont="1" applyBorder="1" applyAlignment="1">
      <alignment horizontal="center"/>
    </xf>
    <xf numFmtId="43" fontId="14" fillId="0" borderId="14" xfId="36" applyFont="1" applyBorder="1" applyAlignment="1">
      <alignment/>
    </xf>
    <xf numFmtId="43" fontId="14" fillId="0" borderId="12" xfId="36" applyFont="1" applyBorder="1" applyAlignment="1">
      <alignment/>
    </xf>
    <xf numFmtId="43" fontId="14" fillId="0" borderId="17" xfId="36" applyFont="1" applyBorder="1" applyAlignment="1">
      <alignment horizontal="center"/>
    </xf>
    <xf numFmtId="4" fontId="5" fillId="0" borderId="31" xfId="0" applyNumberFormat="1" applyFont="1" applyBorder="1" applyAlignment="1">
      <alignment/>
    </xf>
    <xf numFmtId="0" fontId="29" fillId="0" borderId="0" xfId="46" applyFont="1" applyBorder="1" applyAlignment="1">
      <alignment horizontal="left"/>
      <protection/>
    </xf>
    <xf numFmtId="3" fontId="6" fillId="0" borderId="17" xfId="45" applyNumberFormat="1" applyFont="1" applyFill="1" applyBorder="1">
      <alignment/>
      <protection/>
    </xf>
    <xf numFmtId="0" fontId="4" fillId="0" borderId="0" xfId="45" applyFont="1" applyFill="1" applyBorder="1" applyAlignment="1">
      <alignment horizontal="center"/>
      <protection/>
    </xf>
    <xf numFmtId="4" fontId="6" fillId="0" borderId="0" xfId="45" applyNumberFormat="1" applyFont="1" applyFill="1" applyBorder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7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27" xfId="45" applyFont="1" applyFill="1" applyBorder="1" applyAlignment="1">
      <alignment horizontal="center"/>
      <protection/>
    </xf>
    <xf numFmtId="0" fontId="4" fillId="0" borderId="26" xfId="45" applyFont="1" applyFill="1" applyBorder="1" applyAlignment="1">
      <alignment horizontal="left"/>
      <protection/>
    </xf>
    <xf numFmtId="0" fontId="5" fillId="0" borderId="2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2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27" xfId="46" applyFont="1" applyBorder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-จ่าย"/>
      <sheetName val="Sheet3"/>
    </sheetNames>
    <sheetDataSet>
      <sheetData sheetId="8">
        <row r="8">
          <cell r="F8">
            <v>17587.5</v>
          </cell>
        </row>
        <row r="9">
          <cell r="F9">
            <v>724240</v>
          </cell>
        </row>
        <row r="10">
          <cell r="F10">
            <v>3155.6500000000015</v>
          </cell>
        </row>
        <row r="11">
          <cell r="F11">
            <v>774.349999999984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3.18</v>
          </cell>
        </row>
        <row r="16">
          <cell r="F16">
            <v>760416.93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  <sheetName val="ก.ค."/>
      <sheetName val="ส.ค."/>
      <sheetName val="ก.ย."/>
      <sheetName val="สรุปสิ้นปี"/>
      <sheetName val="รับ"/>
      <sheetName val="จ่าย"/>
    </sheetNames>
    <sheetDataSet>
      <sheetData sheetId="2">
        <row r="7">
          <cell r="F7">
            <v>0</v>
          </cell>
        </row>
      </sheetData>
      <sheetData sheetId="9">
        <row r="8">
          <cell r="F8">
            <v>23345</v>
          </cell>
        </row>
        <row r="9">
          <cell r="F9">
            <v>1575600</v>
          </cell>
        </row>
        <row r="10">
          <cell r="F10">
            <v>464800</v>
          </cell>
        </row>
        <row r="11">
          <cell r="F11">
            <v>110348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162350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">
      <selection activeCell="A11" sqref="A11"/>
    </sheetView>
  </sheetViews>
  <sheetFormatPr defaultColWidth="9.140625" defaultRowHeight="15"/>
  <cols>
    <col min="1" max="1" width="54.8515625" style="4" customWidth="1"/>
    <col min="2" max="2" width="5.421875" style="9" customWidth="1"/>
    <col min="3" max="4" width="13.421875" style="4" customWidth="1"/>
    <col min="5" max="5" width="28.00390625" style="0" customWidth="1"/>
  </cols>
  <sheetData>
    <row r="1" spans="1:4" ht="21">
      <c r="A1" s="203" t="s">
        <v>0</v>
      </c>
      <c r="B1" s="203"/>
      <c r="C1" s="203"/>
      <c r="D1" s="203"/>
    </row>
    <row r="2" spans="1:4" ht="21">
      <c r="A2" s="203" t="s">
        <v>10</v>
      </c>
      <c r="B2" s="203"/>
      <c r="C2" s="203"/>
      <c r="D2" s="203"/>
    </row>
    <row r="3" spans="1:4" ht="21">
      <c r="A3" s="204" t="s">
        <v>216</v>
      </c>
      <c r="B3" s="204"/>
      <c r="C3" s="204"/>
      <c r="D3" s="204"/>
    </row>
    <row r="4" spans="1:4" ht="18.75">
      <c r="A4" s="158" t="s">
        <v>1</v>
      </c>
      <c r="B4" s="159" t="s">
        <v>2</v>
      </c>
      <c r="C4" s="160" t="s">
        <v>3</v>
      </c>
      <c r="D4" s="161" t="s">
        <v>4</v>
      </c>
    </row>
    <row r="5" spans="1:4" ht="18.75">
      <c r="A5" s="162"/>
      <c r="B5" s="163" t="s">
        <v>5</v>
      </c>
      <c r="C5" s="164" t="s">
        <v>6</v>
      </c>
      <c r="D5" s="165" t="s">
        <v>6</v>
      </c>
    </row>
    <row r="6" spans="1:4" ht="18.75">
      <c r="A6" s="166" t="s">
        <v>7</v>
      </c>
      <c r="B6" s="167" t="s">
        <v>28</v>
      </c>
      <c r="C6" s="168"/>
      <c r="D6" s="169"/>
    </row>
    <row r="7" spans="1:4" ht="18.75">
      <c r="A7" s="170" t="s">
        <v>17</v>
      </c>
      <c r="B7" s="171" t="s">
        <v>29</v>
      </c>
      <c r="C7" s="172">
        <v>11709321.58</v>
      </c>
      <c r="D7" s="173"/>
    </row>
    <row r="8" spans="1:4" ht="18.75">
      <c r="A8" s="170" t="s">
        <v>18</v>
      </c>
      <c r="B8" s="171" t="s">
        <v>29</v>
      </c>
      <c r="C8" s="172">
        <v>16190189.78</v>
      </c>
      <c r="D8" s="173"/>
    </row>
    <row r="9" spans="1:4" ht="18.75">
      <c r="A9" s="170" t="s">
        <v>19</v>
      </c>
      <c r="B9" s="171" t="s">
        <v>29</v>
      </c>
      <c r="C9" s="172">
        <v>15557.889</v>
      </c>
      <c r="D9" s="173"/>
    </row>
    <row r="10" spans="1:4" ht="18.75">
      <c r="A10" s="170" t="s">
        <v>20</v>
      </c>
      <c r="B10" s="171" t="s">
        <v>29</v>
      </c>
      <c r="C10" s="172">
        <v>168.18</v>
      </c>
      <c r="D10" s="173"/>
    </row>
    <row r="11" spans="1:4" ht="18.75">
      <c r="A11" s="170" t="s">
        <v>21</v>
      </c>
      <c r="B11" s="171" t="s">
        <v>29</v>
      </c>
      <c r="C11" s="172">
        <v>12011441.86</v>
      </c>
      <c r="D11" s="173"/>
    </row>
    <row r="12" spans="1:4" ht="18.75">
      <c r="A12" s="170" t="s">
        <v>22</v>
      </c>
      <c r="B12" s="171" t="s">
        <v>29</v>
      </c>
      <c r="C12" s="172">
        <v>14256943.15</v>
      </c>
      <c r="D12" s="173"/>
    </row>
    <row r="13" spans="1:4" ht="18.75">
      <c r="A13" s="170" t="s">
        <v>23</v>
      </c>
      <c r="B13" s="171" t="s">
        <v>30</v>
      </c>
      <c r="C13" s="172">
        <v>10371597.92</v>
      </c>
      <c r="D13" s="173"/>
    </row>
    <row r="14" spans="1:5" ht="18.75">
      <c r="A14" s="170" t="s">
        <v>24</v>
      </c>
      <c r="B14" s="171"/>
      <c r="C14" s="174">
        <v>1600000</v>
      </c>
      <c r="D14" s="174"/>
      <c r="E14" s="1">
        <f>SUM(C7:C14)</f>
        <v>66155220.359</v>
      </c>
    </row>
    <row r="15" spans="1:5" ht="18.75">
      <c r="A15" s="170" t="s">
        <v>25</v>
      </c>
      <c r="B15" s="171"/>
      <c r="C15" s="174">
        <v>143000</v>
      </c>
      <c r="D15" s="174"/>
      <c r="E15" s="1"/>
    </row>
    <row r="16" spans="1:4" ht="18.75">
      <c r="A16" s="175" t="s">
        <v>217</v>
      </c>
      <c r="B16" s="171"/>
      <c r="C16" s="174">
        <v>916300</v>
      </c>
      <c r="D16" s="174"/>
    </row>
    <row r="17" spans="1:4" ht="18.75">
      <c r="A17" s="170" t="s">
        <v>11</v>
      </c>
      <c r="B17" s="171"/>
      <c r="C17" s="174">
        <v>22040103.99</v>
      </c>
      <c r="D17" s="174"/>
    </row>
    <row r="18" spans="1:4" ht="18.75">
      <c r="A18" s="170" t="s">
        <v>12</v>
      </c>
      <c r="B18" s="171" t="s">
        <v>31</v>
      </c>
      <c r="C18" s="174">
        <v>2272550.78</v>
      </c>
      <c r="D18" s="174"/>
    </row>
    <row r="19" spans="1:4" ht="18.75">
      <c r="A19" s="170" t="s">
        <v>13</v>
      </c>
      <c r="B19" s="171" t="s">
        <v>32</v>
      </c>
      <c r="C19" s="174"/>
      <c r="D19" s="174"/>
    </row>
    <row r="20" spans="1:4" ht="18.75">
      <c r="A20" s="170" t="s">
        <v>8</v>
      </c>
      <c r="B20" s="171" t="s">
        <v>33</v>
      </c>
      <c r="C20" s="173"/>
      <c r="D20" s="174">
        <v>22903261.44</v>
      </c>
    </row>
    <row r="21" spans="1:4" ht="18.75">
      <c r="A21" s="170" t="s">
        <v>9</v>
      </c>
      <c r="B21" s="171" t="s">
        <v>34</v>
      </c>
      <c r="C21" s="173"/>
      <c r="D21" s="174">
        <v>20556640.65</v>
      </c>
    </row>
    <row r="22" spans="1:4" ht="18.75">
      <c r="A22" s="170" t="s">
        <v>14</v>
      </c>
      <c r="B22" s="171" t="s">
        <v>35</v>
      </c>
      <c r="C22" s="173"/>
      <c r="D22" s="176">
        <v>40854469.03</v>
      </c>
    </row>
    <row r="23" spans="1:4" ht="18.75">
      <c r="A23" s="170" t="s">
        <v>15</v>
      </c>
      <c r="B23" s="171" t="s">
        <v>36</v>
      </c>
      <c r="C23" s="173"/>
      <c r="D23" s="176">
        <v>781981.12</v>
      </c>
    </row>
    <row r="24" spans="1:4" ht="18.75">
      <c r="A24" s="170" t="s">
        <v>16</v>
      </c>
      <c r="B24" s="171" t="s">
        <v>38</v>
      </c>
      <c r="C24" s="173"/>
      <c r="D24" s="174">
        <v>4429693</v>
      </c>
    </row>
    <row r="25" spans="1:4" ht="18.75">
      <c r="A25" s="170" t="s">
        <v>26</v>
      </c>
      <c r="B25" s="171" t="s">
        <v>37</v>
      </c>
      <c r="C25" s="174"/>
      <c r="D25" s="174"/>
    </row>
    <row r="26" spans="1:4" ht="18.75">
      <c r="A26" s="170" t="s">
        <v>218</v>
      </c>
      <c r="B26" s="171"/>
      <c r="C26" s="174"/>
      <c r="D26" s="174">
        <v>242572</v>
      </c>
    </row>
    <row r="27" spans="1:4" ht="18.75">
      <c r="A27" s="170" t="s">
        <v>27</v>
      </c>
      <c r="B27" s="177" t="s">
        <v>36</v>
      </c>
      <c r="C27" s="173"/>
      <c r="D27" s="178">
        <v>1758557.89</v>
      </c>
    </row>
    <row r="28" spans="1:5" ht="18.75">
      <c r="A28" s="179"/>
      <c r="B28" s="180"/>
      <c r="C28" s="181"/>
      <c r="D28" s="182"/>
      <c r="E28" s="1">
        <f>C28-D28</f>
        <v>0</v>
      </c>
    </row>
    <row r="29" spans="1:5" s="11" customFormat="1" ht="19.5" thickBot="1">
      <c r="A29" s="107"/>
      <c r="B29" s="106"/>
      <c r="C29" s="183">
        <f>SUM(C7:C27)</f>
        <v>91527175.129</v>
      </c>
      <c r="D29" s="184">
        <f>SUM(D20:D28)</f>
        <v>91527175.13000001</v>
      </c>
      <c r="E29" s="10"/>
    </row>
    <row r="30" spans="1:5" s="11" customFormat="1" ht="19.5" thickTop="1">
      <c r="A30" s="185"/>
      <c r="B30" s="186"/>
      <c r="C30" s="187"/>
      <c r="D30" s="187"/>
      <c r="E30" s="10"/>
    </row>
    <row r="31" spans="1:4" s="5" customFormat="1" ht="18.75">
      <c r="A31" s="185"/>
      <c r="B31" s="186"/>
      <c r="C31" s="187"/>
      <c r="D31" s="187"/>
    </row>
    <row r="32" spans="1:4" s="5" customFormat="1" ht="18.75">
      <c r="A32" s="188"/>
      <c r="B32" s="106"/>
      <c r="C32" s="189"/>
      <c r="D32" s="190"/>
    </row>
    <row r="33" spans="1:4" s="5" customFormat="1" ht="18.75">
      <c r="A33" s="106"/>
      <c r="B33" s="106"/>
      <c r="C33" s="191"/>
      <c r="D33" s="190"/>
    </row>
    <row r="34" spans="1:4" s="5" customFormat="1" ht="18.75">
      <c r="A34" s="188"/>
      <c r="B34" s="106"/>
      <c r="C34" s="189"/>
      <c r="D34" s="190"/>
    </row>
    <row r="35" spans="1:4" s="5" customFormat="1" ht="18.75">
      <c r="A35" s="188"/>
      <c r="B35" s="106"/>
      <c r="C35" s="189"/>
      <c r="D35" s="190"/>
    </row>
    <row r="36" spans="1:4" s="5" customFormat="1" ht="18.75">
      <c r="A36" s="188"/>
      <c r="B36" s="106"/>
      <c r="C36" s="189"/>
      <c r="D36" s="190"/>
    </row>
    <row r="37" spans="1:4" s="5" customFormat="1" ht="14.25">
      <c r="A37" s="6"/>
      <c r="B37" s="7"/>
      <c r="C37" s="6"/>
      <c r="D37" s="6"/>
    </row>
    <row r="38" spans="1:4" s="5" customFormat="1" ht="14.25">
      <c r="A38" s="6"/>
      <c r="B38" s="7"/>
      <c r="C38" s="6"/>
      <c r="D38" s="6"/>
    </row>
    <row r="46" spans="1:4" ht="14.25">
      <c r="A46" s="2"/>
      <c r="B46" s="8"/>
      <c r="C46" s="2"/>
      <c r="D46" s="2"/>
    </row>
    <row r="47" spans="1:4" ht="14.25">
      <c r="A47" s="2"/>
      <c r="B47" s="8"/>
      <c r="C47" s="2"/>
      <c r="D47" s="2"/>
    </row>
    <row r="48" spans="1:4" ht="14.25">
      <c r="A48" s="2"/>
      <c r="B48" s="8"/>
      <c r="C48" s="2"/>
      <c r="D48" s="2"/>
    </row>
    <row r="49" spans="1:4" ht="14.25">
      <c r="A49" s="3"/>
      <c r="B49" s="8"/>
      <c r="C49" s="2"/>
      <c r="D49" s="2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5">
      <selection activeCell="A6" sqref="A6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205" t="s">
        <v>152</v>
      </c>
      <c r="B1" s="205"/>
      <c r="C1" s="205"/>
      <c r="D1" s="205"/>
    </row>
    <row r="2" spans="1:4" ht="21">
      <c r="A2" s="206" t="s">
        <v>99</v>
      </c>
      <c r="B2" s="206"/>
      <c r="C2" s="206"/>
      <c r="D2" s="206"/>
    </row>
    <row r="3" spans="1:4" ht="21">
      <c r="A3" s="207" t="s">
        <v>244</v>
      </c>
      <c r="B3" s="207"/>
      <c r="C3" s="207"/>
      <c r="D3" s="207"/>
    </row>
    <row r="4" spans="1:4" ht="19.5">
      <c r="A4" s="14" t="s">
        <v>1</v>
      </c>
      <c r="B4" s="14" t="s">
        <v>100</v>
      </c>
      <c r="C4" s="14" t="s">
        <v>59</v>
      </c>
      <c r="D4" s="15" t="s">
        <v>153</v>
      </c>
    </row>
    <row r="5" spans="1:4" ht="19.5">
      <c r="A5" s="16"/>
      <c r="B5" s="17"/>
      <c r="C5" s="18" t="s">
        <v>101</v>
      </c>
      <c r="D5" s="19"/>
    </row>
    <row r="6" spans="1:4" ht="19.5">
      <c r="A6" s="20" t="s">
        <v>102</v>
      </c>
      <c r="B6" s="21"/>
      <c r="C6" s="22"/>
      <c r="D6" s="23"/>
    </row>
    <row r="7" spans="1:4" ht="19.5">
      <c r="A7" s="24" t="s">
        <v>154</v>
      </c>
      <c r="B7" s="25" t="s">
        <v>155</v>
      </c>
      <c r="C7" s="22"/>
      <c r="D7" s="23"/>
    </row>
    <row r="8" spans="1:4" ht="19.5">
      <c r="A8" s="26" t="s">
        <v>103</v>
      </c>
      <c r="B8" s="25" t="s">
        <v>156</v>
      </c>
      <c r="C8" s="27">
        <v>300000</v>
      </c>
      <c r="D8" s="23">
        <v>493700.58</v>
      </c>
    </row>
    <row r="9" spans="1:4" ht="19.5">
      <c r="A9" s="26" t="s">
        <v>104</v>
      </c>
      <c r="B9" s="25" t="s">
        <v>157</v>
      </c>
      <c r="C9" s="27">
        <v>150000</v>
      </c>
      <c r="D9" s="23">
        <v>133770.56</v>
      </c>
    </row>
    <row r="10" spans="1:4" ht="19.5">
      <c r="A10" s="26" t="s">
        <v>105</v>
      </c>
      <c r="B10" s="25" t="s">
        <v>158</v>
      </c>
      <c r="C10" s="27">
        <v>140000</v>
      </c>
      <c r="D10" s="23">
        <v>144328</v>
      </c>
    </row>
    <row r="11" spans="1:4" ht="19.5">
      <c r="A11" s="28" t="s">
        <v>106</v>
      </c>
      <c r="B11" s="17"/>
      <c r="C11" s="29">
        <f>SUM(C8:C10)</f>
        <v>590000</v>
      </c>
      <c r="D11" s="30">
        <f>SUM(D8:D10)</f>
        <v>771799.14</v>
      </c>
    </row>
    <row r="12" spans="1:4" ht="19.5">
      <c r="A12" s="20" t="s">
        <v>107</v>
      </c>
      <c r="B12" s="25" t="s">
        <v>159</v>
      </c>
      <c r="C12" s="31"/>
      <c r="D12" s="23"/>
    </row>
    <row r="13" spans="1:4" ht="19.5">
      <c r="A13" s="26" t="s">
        <v>108</v>
      </c>
      <c r="B13" s="25" t="s">
        <v>160</v>
      </c>
      <c r="C13" s="32">
        <v>450000</v>
      </c>
      <c r="D13" s="23">
        <v>383740</v>
      </c>
    </row>
    <row r="14" spans="1:4" ht="19.5">
      <c r="A14" s="26" t="s">
        <v>109</v>
      </c>
      <c r="B14" s="25" t="s">
        <v>161</v>
      </c>
      <c r="C14" s="32">
        <v>4000</v>
      </c>
      <c r="D14" s="23">
        <v>5200</v>
      </c>
    </row>
    <row r="15" spans="1:4" ht="19.5">
      <c r="A15" s="26" t="s">
        <v>110</v>
      </c>
      <c r="B15" s="25" t="s">
        <v>162</v>
      </c>
      <c r="C15" s="32">
        <v>100000</v>
      </c>
      <c r="D15" s="23">
        <v>22839</v>
      </c>
    </row>
    <row r="16" spans="1:4" ht="19.5">
      <c r="A16" s="26" t="s">
        <v>111</v>
      </c>
      <c r="B16" s="25" t="s">
        <v>163</v>
      </c>
      <c r="C16" s="32">
        <v>40000</v>
      </c>
      <c r="D16" s="23">
        <v>56010</v>
      </c>
    </row>
    <row r="17" spans="1:4" ht="19.5">
      <c r="A17" s="26" t="s">
        <v>112</v>
      </c>
      <c r="B17" s="25" t="s">
        <v>164</v>
      </c>
      <c r="C17" s="32">
        <v>2000</v>
      </c>
      <c r="D17" s="23">
        <v>1300</v>
      </c>
    </row>
    <row r="18" spans="1:4" ht="19.5">
      <c r="A18" s="26" t="s">
        <v>113</v>
      </c>
      <c r="B18" s="25" t="s">
        <v>165</v>
      </c>
      <c r="C18" s="32">
        <v>5000</v>
      </c>
      <c r="D18" s="23">
        <v>3240</v>
      </c>
    </row>
    <row r="19" spans="1:4" ht="19.5">
      <c r="A19" s="28" t="s">
        <v>106</v>
      </c>
      <c r="B19" s="17"/>
      <c r="C19" s="29">
        <f>SUM(C13:C18)</f>
        <v>601000</v>
      </c>
      <c r="D19" s="30">
        <f>SUM(D13:D18)</f>
        <v>472329</v>
      </c>
    </row>
    <row r="20" spans="1:4" ht="19.5">
      <c r="A20" s="20" t="s">
        <v>166</v>
      </c>
      <c r="B20" s="25" t="s">
        <v>167</v>
      </c>
      <c r="C20" s="22"/>
      <c r="D20" s="23"/>
    </row>
    <row r="21" spans="1:4" ht="19.5">
      <c r="A21" s="26" t="s">
        <v>114</v>
      </c>
      <c r="B21" s="25" t="s">
        <v>168</v>
      </c>
      <c r="C21" s="32">
        <v>140000</v>
      </c>
      <c r="D21" s="23">
        <v>225000</v>
      </c>
    </row>
    <row r="22" spans="1:4" ht="19.5">
      <c r="A22" s="26" t="s">
        <v>115</v>
      </c>
      <c r="B22" s="25" t="s">
        <v>169</v>
      </c>
      <c r="C22" s="32">
        <v>250000</v>
      </c>
      <c r="D22" s="23">
        <v>355973.97</v>
      </c>
    </row>
    <row r="23" spans="1:4" ht="19.5">
      <c r="A23" s="26" t="s">
        <v>116</v>
      </c>
      <c r="B23" s="25" t="s">
        <v>170</v>
      </c>
      <c r="C23" s="33">
        <v>3000</v>
      </c>
      <c r="D23" s="23"/>
    </row>
    <row r="24" spans="1:4" ht="19.5">
      <c r="A24" s="28" t="s">
        <v>106</v>
      </c>
      <c r="B24" s="17"/>
      <c r="C24" s="34">
        <f>SUM(C21:C23)</f>
        <v>393000</v>
      </c>
      <c r="D24" s="35">
        <f>SUM(D21:D23)</f>
        <v>580973.97</v>
      </c>
    </row>
    <row r="25" spans="1:4" ht="19.5">
      <c r="A25" s="36" t="s">
        <v>117</v>
      </c>
      <c r="B25" s="25" t="s">
        <v>171</v>
      </c>
      <c r="C25" s="22"/>
      <c r="D25" s="23"/>
    </row>
    <row r="26" spans="1:4" ht="19.5">
      <c r="A26" s="26" t="s">
        <v>118</v>
      </c>
      <c r="B26" s="25" t="s">
        <v>172</v>
      </c>
      <c r="C26" s="32">
        <v>10000</v>
      </c>
      <c r="D26" s="23">
        <v>2730</v>
      </c>
    </row>
    <row r="27" spans="1:4" ht="19.5">
      <c r="A27" s="26" t="s">
        <v>119</v>
      </c>
      <c r="B27" s="25" t="s">
        <v>173</v>
      </c>
      <c r="C27" s="32">
        <v>50000</v>
      </c>
      <c r="D27" s="23">
        <v>327000</v>
      </c>
    </row>
    <row r="28" spans="1:4" ht="19.5">
      <c r="A28" s="26" t="s">
        <v>120</v>
      </c>
      <c r="B28" s="25" t="s">
        <v>174</v>
      </c>
      <c r="C28" s="32">
        <v>20000</v>
      </c>
      <c r="D28" s="23">
        <v>15450.66</v>
      </c>
    </row>
    <row r="29" spans="1:4" ht="19.5">
      <c r="A29" s="28" t="s">
        <v>106</v>
      </c>
      <c r="B29" s="17"/>
      <c r="C29" s="29">
        <f>SUM(C26:C28)</f>
        <v>80000</v>
      </c>
      <c r="D29" s="30">
        <f>SUM(D26:D28)</f>
        <v>345180.66</v>
      </c>
    </row>
    <row r="30" spans="1:4" ht="19.5">
      <c r="A30" s="36" t="s">
        <v>121</v>
      </c>
      <c r="B30" s="17"/>
      <c r="C30" s="37"/>
      <c r="D30" s="38"/>
    </row>
    <row r="31" spans="1:4" ht="19.5">
      <c r="A31" s="36" t="s">
        <v>175</v>
      </c>
      <c r="B31" s="25" t="s">
        <v>176</v>
      </c>
      <c r="C31" s="37"/>
      <c r="D31" s="38"/>
    </row>
    <row r="32" spans="1:4" ht="19.5">
      <c r="A32" s="26" t="s">
        <v>122</v>
      </c>
      <c r="B32" s="39">
        <v>1001</v>
      </c>
      <c r="C32" s="32">
        <v>10000000</v>
      </c>
      <c r="D32" s="23">
        <v>7949438.69</v>
      </c>
    </row>
    <row r="33" spans="1:4" ht="19.5">
      <c r="A33" s="26" t="s">
        <v>123</v>
      </c>
      <c r="B33" s="39">
        <v>1001</v>
      </c>
      <c r="C33" s="32">
        <v>4500000</v>
      </c>
      <c r="D33" s="23">
        <v>3732958.18</v>
      </c>
    </row>
    <row r="34" spans="1:4" ht="19.5">
      <c r="A34" s="26" t="s">
        <v>124</v>
      </c>
      <c r="B34" s="39">
        <v>1005</v>
      </c>
      <c r="C34" s="32">
        <v>2000000</v>
      </c>
      <c r="D34" s="23">
        <v>2118181.75</v>
      </c>
    </row>
    <row r="35" spans="1:4" ht="19.5">
      <c r="A35" s="26" t="s">
        <v>125</v>
      </c>
      <c r="B35" s="39">
        <v>1006</v>
      </c>
      <c r="C35" s="32">
        <v>4500000</v>
      </c>
      <c r="D35" s="23">
        <v>3439601.93</v>
      </c>
    </row>
    <row r="36" spans="1:4" ht="19.5">
      <c r="A36" s="26" t="s">
        <v>126</v>
      </c>
      <c r="B36" s="39">
        <v>1010</v>
      </c>
      <c r="C36" s="32">
        <v>50000</v>
      </c>
      <c r="D36" s="23">
        <v>52311.46</v>
      </c>
    </row>
    <row r="37" spans="1:4" ht="19.5">
      <c r="A37" s="26" t="s">
        <v>127</v>
      </c>
      <c r="B37" s="39">
        <v>1011</v>
      </c>
      <c r="C37" s="32">
        <v>190000</v>
      </c>
      <c r="D37" s="23">
        <v>110687.08</v>
      </c>
    </row>
    <row r="38" spans="1:4" ht="19.5">
      <c r="A38" s="26" t="s">
        <v>128</v>
      </c>
      <c r="B38" s="39">
        <v>1013</v>
      </c>
      <c r="C38" s="32">
        <v>1700000</v>
      </c>
      <c r="D38" s="23">
        <v>1003195</v>
      </c>
    </row>
    <row r="39" spans="1:4" ht="19.5">
      <c r="A39" s="26" t="s">
        <v>129</v>
      </c>
      <c r="B39" s="39">
        <v>1004</v>
      </c>
      <c r="C39" s="32">
        <v>50000</v>
      </c>
      <c r="D39" s="23">
        <v>77476.17</v>
      </c>
    </row>
    <row r="40" spans="1:4" ht="19.5">
      <c r="A40" s="28"/>
      <c r="B40" s="17"/>
      <c r="C40" s="29">
        <f>SUM(C32:C39)</f>
        <v>22990000</v>
      </c>
      <c r="D40" s="30">
        <f>SUM(D32:D39)</f>
        <v>18483850.26</v>
      </c>
    </row>
    <row r="41" spans="1:4" ht="19.5">
      <c r="A41" s="20" t="s">
        <v>130</v>
      </c>
      <c r="B41" s="21"/>
      <c r="C41" s="22"/>
      <c r="D41" s="23"/>
    </row>
    <row r="42" spans="1:4" ht="19.5">
      <c r="A42" s="40" t="s">
        <v>177</v>
      </c>
      <c r="B42" s="39">
        <v>2000</v>
      </c>
      <c r="C42" s="22"/>
      <c r="D42" s="23"/>
    </row>
    <row r="43" spans="1:4" ht="19.5">
      <c r="A43" s="26" t="s">
        <v>131</v>
      </c>
      <c r="B43" s="39">
        <v>2001</v>
      </c>
      <c r="C43" s="32"/>
      <c r="D43" s="23">
        <v>1139539</v>
      </c>
    </row>
    <row r="44" spans="1:4" ht="19.5">
      <c r="A44" s="26" t="s">
        <v>132</v>
      </c>
      <c r="B44" s="39">
        <v>2002</v>
      </c>
      <c r="C44" s="32">
        <v>19000000</v>
      </c>
      <c r="D44" s="23"/>
    </row>
    <row r="45" spans="1:4" ht="19.5">
      <c r="A45" s="26" t="s">
        <v>178</v>
      </c>
      <c r="B45" s="39"/>
      <c r="C45" s="32"/>
      <c r="D45" s="41">
        <v>1903160</v>
      </c>
    </row>
    <row r="46" spans="1:4" ht="19.5">
      <c r="A46" s="42" t="s">
        <v>179</v>
      </c>
      <c r="B46" s="43"/>
      <c r="C46" s="44"/>
      <c r="D46" s="45">
        <v>4429600</v>
      </c>
    </row>
    <row r="47" spans="1:4" ht="19.5">
      <c r="A47" s="46"/>
      <c r="B47" s="46" t="s">
        <v>75</v>
      </c>
      <c r="C47" s="47"/>
      <c r="D47" s="48"/>
    </row>
    <row r="48" spans="1:4" ht="19.5">
      <c r="A48" s="14" t="s">
        <v>1</v>
      </c>
      <c r="B48" s="14" t="s">
        <v>100</v>
      </c>
      <c r="C48" s="14" t="s">
        <v>59</v>
      </c>
      <c r="D48" s="15" t="s">
        <v>153</v>
      </c>
    </row>
    <row r="49" spans="1:4" ht="19.5">
      <c r="A49" s="49"/>
      <c r="B49" s="18"/>
      <c r="C49" s="18" t="s">
        <v>101</v>
      </c>
      <c r="D49" s="19"/>
    </row>
    <row r="50" spans="1:4" ht="19.5">
      <c r="A50" s="26" t="s">
        <v>180</v>
      </c>
      <c r="B50" s="39"/>
      <c r="C50" s="32"/>
      <c r="D50" s="41">
        <v>84000</v>
      </c>
    </row>
    <row r="51" spans="1:4" ht="19.5">
      <c r="A51" s="26" t="s">
        <v>181</v>
      </c>
      <c r="B51" s="39"/>
      <c r="C51" s="32"/>
      <c r="D51" s="41">
        <v>20000</v>
      </c>
    </row>
    <row r="52" spans="1:4" ht="19.5">
      <c r="A52" s="26" t="s">
        <v>182</v>
      </c>
      <c r="B52" s="39"/>
      <c r="C52" s="32"/>
      <c r="D52" s="41">
        <v>12476963</v>
      </c>
    </row>
    <row r="53" spans="1:4" ht="19.5">
      <c r="A53" s="26" t="s">
        <v>183</v>
      </c>
      <c r="B53" s="39"/>
      <c r="C53" s="32"/>
      <c r="D53" s="41"/>
    </row>
    <row r="54" spans="1:4" ht="19.5">
      <c r="A54" s="26" t="s">
        <v>184</v>
      </c>
      <c r="B54" s="39"/>
      <c r="C54" s="32"/>
      <c r="D54" s="41">
        <v>147074</v>
      </c>
    </row>
    <row r="55" spans="1:4" ht="20.25" thickBot="1">
      <c r="A55" s="50" t="s">
        <v>106</v>
      </c>
      <c r="B55" s="18"/>
      <c r="C55" s="51">
        <f>SUM(C43:C44)</f>
        <v>19000000</v>
      </c>
      <c r="D55" s="52">
        <f>SUM(D41:D54)</f>
        <v>20200336</v>
      </c>
    </row>
    <row r="56" spans="1:4" ht="21" thickBot="1">
      <c r="A56" s="53" t="s">
        <v>133</v>
      </c>
      <c r="B56" s="54"/>
      <c r="C56" s="55">
        <f>C11+C19+C24+C29+C40+C55</f>
        <v>43654000</v>
      </c>
      <c r="D56" s="56">
        <f>D11+D19+D24+D29+D40+D55</f>
        <v>40854469.03</v>
      </c>
    </row>
    <row r="57" spans="1:4" ht="19.5">
      <c r="A57" s="57" t="s">
        <v>134</v>
      </c>
      <c r="B57" s="58"/>
      <c r="C57" s="37"/>
      <c r="D57" s="59"/>
    </row>
    <row r="58" spans="1:4" ht="19.5">
      <c r="A58" s="62" t="s">
        <v>135</v>
      </c>
      <c r="B58" s="31">
        <v>3001</v>
      </c>
      <c r="C58" s="37"/>
      <c r="D58" s="61"/>
    </row>
    <row r="59" spans="1:4" ht="19.5">
      <c r="A59" s="63" t="s">
        <v>136</v>
      </c>
      <c r="B59" s="39">
        <v>3002</v>
      </c>
      <c r="C59" s="37"/>
      <c r="D59" s="61"/>
    </row>
    <row r="60" spans="1:4" ht="19.5">
      <c r="A60" s="63" t="s">
        <v>186</v>
      </c>
      <c r="B60" s="39">
        <v>3003</v>
      </c>
      <c r="C60" s="37"/>
      <c r="D60" s="61">
        <v>3595200</v>
      </c>
    </row>
    <row r="61" spans="1:4" ht="19.5">
      <c r="A61" s="63" t="s">
        <v>187</v>
      </c>
      <c r="B61" s="39"/>
      <c r="C61" s="37"/>
      <c r="D61" s="61"/>
    </row>
    <row r="62" spans="1:4" ht="19.5">
      <c r="A62" s="63" t="s">
        <v>188</v>
      </c>
      <c r="B62" s="39">
        <v>3004</v>
      </c>
      <c r="C62" s="37"/>
      <c r="D62" s="61">
        <v>15449400</v>
      </c>
    </row>
    <row r="63" spans="1:4" ht="19.5">
      <c r="A63" s="63" t="s">
        <v>189</v>
      </c>
      <c r="B63" s="39"/>
      <c r="C63" s="37"/>
      <c r="D63" s="61"/>
    </row>
    <row r="64" spans="1:4" ht="19.5">
      <c r="A64" s="63" t="s">
        <v>190</v>
      </c>
      <c r="B64" s="39">
        <v>3005</v>
      </c>
      <c r="C64" s="37"/>
      <c r="D64" s="61">
        <v>2451196.76</v>
      </c>
    </row>
    <row r="65" spans="1:4" ht="19.5">
      <c r="A65" s="63" t="s">
        <v>191</v>
      </c>
      <c r="B65" s="39"/>
      <c r="C65" s="37"/>
      <c r="D65" s="61"/>
    </row>
    <row r="66" spans="1:4" ht="19.5">
      <c r="A66" s="63" t="s">
        <v>233</v>
      </c>
      <c r="B66" s="39"/>
      <c r="C66" s="37"/>
      <c r="D66" s="61">
        <v>9995</v>
      </c>
    </row>
    <row r="67" spans="1:4" ht="19.5">
      <c r="A67" s="63" t="s">
        <v>234</v>
      </c>
      <c r="B67" s="39"/>
      <c r="C67" s="37"/>
      <c r="D67" s="61"/>
    </row>
    <row r="68" spans="1:4" ht="19.5">
      <c r="A68" s="63" t="s">
        <v>192</v>
      </c>
      <c r="B68" s="39">
        <v>3006</v>
      </c>
      <c r="C68" s="37"/>
      <c r="D68" s="61">
        <v>164940</v>
      </c>
    </row>
    <row r="69" spans="1:4" ht="19.5">
      <c r="A69" s="63" t="s">
        <v>235</v>
      </c>
      <c r="B69" s="39"/>
      <c r="C69" s="37"/>
      <c r="D69" s="61"/>
    </row>
    <row r="70" spans="1:4" ht="19.5">
      <c r="A70" s="63" t="s">
        <v>193</v>
      </c>
      <c r="B70" s="39">
        <v>3007</v>
      </c>
      <c r="C70" s="37"/>
      <c r="D70" s="61">
        <v>990274</v>
      </c>
    </row>
    <row r="71" spans="1:4" ht="19.5">
      <c r="A71" s="63" t="s">
        <v>194</v>
      </c>
      <c r="B71" s="39"/>
      <c r="C71" s="37"/>
      <c r="D71" s="61"/>
    </row>
    <row r="72" spans="1:4" ht="19.5">
      <c r="A72" s="63" t="s">
        <v>195</v>
      </c>
      <c r="B72" s="39">
        <v>3008</v>
      </c>
      <c r="C72" s="37"/>
      <c r="D72" s="61">
        <v>380639</v>
      </c>
    </row>
    <row r="73" spans="1:4" ht="19.5">
      <c r="A73" s="63" t="s">
        <v>196</v>
      </c>
      <c r="B73" s="39"/>
      <c r="C73" s="37"/>
      <c r="D73" s="61"/>
    </row>
    <row r="74" spans="1:4" ht="19.5">
      <c r="A74" s="63" t="s">
        <v>197</v>
      </c>
      <c r="B74" s="39">
        <v>3009</v>
      </c>
      <c r="C74" s="37"/>
      <c r="D74" s="61">
        <v>324700</v>
      </c>
    </row>
    <row r="75" spans="1:4" ht="19.5">
      <c r="A75" s="63" t="s">
        <v>198</v>
      </c>
      <c r="B75" s="39">
        <v>3010</v>
      </c>
      <c r="C75" s="37"/>
      <c r="D75" s="61"/>
    </row>
    <row r="76" spans="1:4" ht="19.5">
      <c r="A76" s="63" t="s">
        <v>137</v>
      </c>
      <c r="B76" s="39"/>
      <c r="C76" s="37"/>
      <c r="D76" s="61"/>
    </row>
    <row r="77" spans="1:4" ht="19.5">
      <c r="A77" s="63" t="s">
        <v>199</v>
      </c>
      <c r="B77" s="39">
        <v>3011</v>
      </c>
      <c r="C77" s="37"/>
      <c r="D77" s="61">
        <v>45770</v>
      </c>
    </row>
    <row r="78" spans="1:4" ht="19.5">
      <c r="A78" s="63" t="s">
        <v>200</v>
      </c>
      <c r="B78" s="39">
        <v>3012</v>
      </c>
      <c r="C78" s="37"/>
      <c r="D78" s="61"/>
    </row>
    <row r="79" spans="1:4" ht="19.5">
      <c r="A79" s="63" t="s">
        <v>201</v>
      </c>
      <c r="B79" s="17"/>
      <c r="C79" s="37"/>
      <c r="D79" s="61"/>
    </row>
    <row r="80" spans="1:4" ht="19.5">
      <c r="A80" s="63" t="s">
        <v>202</v>
      </c>
      <c r="B80" s="17">
        <v>3013</v>
      </c>
      <c r="C80" s="37"/>
      <c r="D80" s="61"/>
    </row>
    <row r="81" spans="1:4" ht="19.5">
      <c r="A81" s="63" t="s">
        <v>203</v>
      </c>
      <c r="B81" s="17"/>
      <c r="C81" s="37"/>
      <c r="D81" s="61">
        <v>52500</v>
      </c>
    </row>
    <row r="82" spans="1:4" ht="19.5">
      <c r="A82" s="63" t="s">
        <v>204</v>
      </c>
      <c r="B82" s="17">
        <v>3014</v>
      </c>
      <c r="C82" s="37"/>
      <c r="D82" s="61"/>
    </row>
    <row r="83" spans="1:4" ht="19.5">
      <c r="A83" s="63" t="s">
        <v>205</v>
      </c>
      <c r="B83" s="17"/>
      <c r="C83" s="37"/>
      <c r="D83" s="61">
        <v>12500</v>
      </c>
    </row>
    <row r="84" spans="1:4" ht="19.5">
      <c r="A84" s="28" t="s">
        <v>106</v>
      </c>
      <c r="B84" s="17"/>
      <c r="C84" s="37"/>
      <c r="D84" s="65">
        <f>SUM(D57:D83)</f>
        <v>23477114.759999998</v>
      </c>
    </row>
    <row r="85" spans="1:4" ht="19.5">
      <c r="A85" s="60" t="s">
        <v>185</v>
      </c>
      <c r="B85" s="17"/>
      <c r="C85" s="37"/>
      <c r="D85" s="61"/>
    </row>
    <row r="86" spans="1:4" ht="19.5">
      <c r="A86" s="63" t="s">
        <v>236</v>
      </c>
      <c r="B86" s="17"/>
      <c r="C86" s="37"/>
      <c r="D86" s="61"/>
    </row>
    <row r="87" spans="1:4" ht="19.5">
      <c r="A87" s="63" t="s">
        <v>237</v>
      </c>
      <c r="B87" s="17"/>
      <c r="C87" s="37"/>
      <c r="D87" s="61">
        <v>1163000</v>
      </c>
    </row>
    <row r="88" spans="1:4" ht="19.5">
      <c r="A88" s="63" t="s">
        <v>238</v>
      </c>
      <c r="B88" s="17"/>
      <c r="C88" s="37"/>
      <c r="D88" s="61"/>
    </row>
    <row r="89" spans="1:4" ht="19.5">
      <c r="A89" s="63" t="s">
        <v>239</v>
      </c>
      <c r="B89" s="17"/>
      <c r="C89" s="37"/>
      <c r="D89" s="61">
        <v>2455000</v>
      </c>
    </row>
    <row r="90" spans="1:4" ht="19.5">
      <c r="A90" s="63" t="s">
        <v>240</v>
      </c>
      <c r="B90" s="17"/>
      <c r="C90" s="37"/>
      <c r="D90" s="61"/>
    </row>
    <row r="91" spans="1:4" ht="19.5">
      <c r="A91" s="63" t="s">
        <v>241</v>
      </c>
      <c r="B91" s="17"/>
      <c r="C91" s="37"/>
      <c r="D91" s="61">
        <v>430600</v>
      </c>
    </row>
    <row r="92" spans="1:4" ht="19.5">
      <c r="A92" s="50" t="s">
        <v>106</v>
      </c>
      <c r="B92" s="18"/>
      <c r="C92" s="200"/>
      <c r="D92" s="65">
        <f>SUM(D87:D91)</f>
        <v>4048600</v>
      </c>
    </row>
    <row r="93" spans="1:4" ht="19.5">
      <c r="A93" s="46"/>
      <c r="B93" s="46" t="s">
        <v>242</v>
      </c>
      <c r="C93" s="47"/>
      <c r="D93" s="48"/>
    </row>
    <row r="94" spans="1:4" ht="19.5">
      <c r="A94" s="14" t="s">
        <v>1</v>
      </c>
      <c r="B94" s="14" t="s">
        <v>100</v>
      </c>
      <c r="C94" s="14" t="s">
        <v>59</v>
      </c>
      <c r="D94" s="15" t="s">
        <v>153</v>
      </c>
    </row>
    <row r="95" spans="1:4" ht="19.5">
      <c r="A95" s="49"/>
      <c r="B95" s="18"/>
      <c r="C95" s="18" t="s">
        <v>101</v>
      </c>
      <c r="D95" s="19"/>
    </row>
    <row r="96" spans="1:4" ht="19.5">
      <c r="A96" s="53" t="s">
        <v>243</v>
      </c>
      <c r="B96" s="54"/>
      <c r="C96" s="64" t="s">
        <v>138</v>
      </c>
      <c r="D96" s="65">
        <f>D84+D92</f>
        <v>27525714.759999998</v>
      </c>
    </row>
    <row r="97" spans="1:4" ht="19.5">
      <c r="A97" s="208"/>
      <c r="B97" s="208"/>
      <c r="C97" s="208"/>
      <c r="D97" s="208"/>
    </row>
    <row r="98" spans="1:4" ht="19.5">
      <c r="A98" s="201"/>
      <c r="B98" s="46"/>
      <c r="C98" s="202"/>
      <c r="D98" s="48"/>
    </row>
  </sheetData>
  <sheetProtection/>
  <mergeCells count="4">
    <mergeCell ref="A1:D1"/>
    <mergeCell ref="A2:D2"/>
    <mergeCell ref="A3:D3"/>
    <mergeCell ref="A97:D97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9.00390625" style="12" customWidth="1"/>
    <col min="2" max="2" width="49.8515625" style="12" customWidth="1"/>
    <col min="3" max="6" width="15.00390625" style="12" customWidth="1"/>
    <col min="7" max="16384" width="9.00390625" style="12" customWidth="1"/>
  </cols>
  <sheetData>
    <row r="1" spans="1:6" ht="25.5">
      <c r="A1" s="66"/>
      <c r="B1" s="67"/>
      <c r="C1" s="67"/>
      <c r="D1" s="68"/>
      <c r="E1" s="68"/>
      <c r="F1" s="67"/>
    </row>
    <row r="2" spans="1:6" ht="25.5">
      <c r="A2" s="66"/>
      <c r="B2" s="67"/>
      <c r="C2" s="67"/>
      <c r="D2" s="68"/>
      <c r="E2" s="68"/>
      <c r="F2" s="67"/>
    </row>
    <row r="3" spans="1:6" ht="25.5">
      <c r="A3" s="66"/>
      <c r="B3" s="67"/>
      <c r="C3" s="67"/>
      <c r="D3" s="68"/>
      <c r="E3" s="68"/>
      <c r="F3" s="66" t="s">
        <v>39</v>
      </c>
    </row>
    <row r="4" spans="1:6" ht="27.75">
      <c r="A4" s="210" t="s">
        <v>40</v>
      </c>
      <c r="B4" s="210"/>
      <c r="C4" s="210"/>
      <c r="D4" s="210"/>
      <c r="E4" s="210"/>
      <c r="F4" s="210"/>
    </row>
    <row r="5" spans="1:6" ht="27.75">
      <c r="A5" s="210" t="s">
        <v>41</v>
      </c>
      <c r="B5" s="210"/>
      <c r="C5" s="210"/>
      <c r="D5" s="210"/>
      <c r="E5" s="210"/>
      <c r="F5" s="210"/>
    </row>
    <row r="6" spans="1:6" ht="27.75">
      <c r="A6" s="210" t="s">
        <v>219</v>
      </c>
      <c r="B6" s="210"/>
      <c r="C6" s="210"/>
      <c r="D6" s="210"/>
      <c r="E6" s="210"/>
      <c r="F6" s="210"/>
    </row>
    <row r="7" spans="1:6" ht="25.5">
      <c r="A7" s="69" t="s">
        <v>42</v>
      </c>
      <c r="B7" s="69" t="s">
        <v>1</v>
      </c>
      <c r="C7" s="69" t="s">
        <v>43</v>
      </c>
      <c r="D7" s="70" t="s">
        <v>206</v>
      </c>
      <c r="E7" s="70" t="s">
        <v>207</v>
      </c>
      <c r="F7" s="69" t="s">
        <v>44</v>
      </c>
    </row>
    <row r="8" spans="1:6" ht="25.5">
      <c r="A8" s="71">
        <v>1</v>
      </c>
      <c r="B8" s="72" t="s">
        <v>45</v>
      </c>
      <c r="C8" s="73">
        <f>'[1]มิ.ย.'!F8</f>
        <v>17587.5</v>
      </c>
      <c r="D8" s="192">
        <v>151.65</v>
      </c>
      <c r="E8" s="193"/>
      <c r="F8" s="74">
        <f>C8+D8-E8</f>
        <v>17739.15</v>
      </c>
    </row>
    <row r="9" spans="1:6" ht="25.5">
      <c r="A9" s="75">
        <v>2</v>
      </c>
      <c r="B9" s="76" t="s">
        <v>46</v>
      </c>
      <c r="C9" s="77">
        <f>'[1]มิ.ย.'!F9</f>
        <v>724240</v>
      </c>
      <c r="D9" s="194">
        <v>181.98</v>
      </c>
      <c r="E9" s="195"/>
      <c r="F9" s="78">
        <f>C9+D9-E9</f>
        <v>724421.98</v>
      </c>
    </row>
    <row r="10" spans="1:6" ht="25.5">
      <c r="A10" s="75">
        <v>3</v>
      </c>
      <c r="B10" s="76" t="s">
        <v>47</v>
      </c>
      <c r="C10" s="77">
        <f>'[1]มิ.ย.'!F10</f>
        <v>3155.6500000000015</v>
      </c>
      <c r="D10" s="194">
        <v>102720</v>
      </c>
      <c r="E10" s="195">
        <v>98075</v>
      </c>
      <c r="F10" s="78">
        <f aca="true" t="shared" si="0" ref="F10:F16">C10+D10-E10</f>
        <v>7800.649999999994</v>
      </c>
    </row>
    <row r="11" spans="1:6" ht="25.5">
      <c r="A11" s="75">
        <v>4</v>
      </c>
      <c r="B11" s="76" t="s">
        <v>48</v>
      </c>
      <c r="C11" s="77">
        <f>'[1]มิ.ย.'!F11</f>
        <v>774.349999999984</v>
      </c>
      <c r="D11" s="194">
        <v>18181.22</v>
      </c>
      <c r="E11" s="195">
        <v>3155.65</v>
      </c>
      <c r="F11" s="78">
        <f t="shared" si="0"/>
        <v>15799.919999999986</v>
      </c>
    </row>
    <row r="12" spans="1:6" ht="25.5">
      <c r="A12" s="75">
        <v>5</v>
      </c>
      <c r="B12" s="76" t="s">
        <v>49</v>
      </c>
      <c r="C12" s="77">
        <f>'[1]มิ.ย.'!F12</f>
        <v>0</v>
      </c>
      <c r="D12" s="194">
        <v>1394.99</v>
      </c>
      <c r="E12" s="195"/>
      <c r="F12" s="78">
        <f t="shared" si="0"/>
        <v>1394.99</v>
      </c>
    </row>
    <row r="13" spans="1:6" ht="25.5">
      <c r="A13" s="75">
        <v>6</v>
      </c>
      <c r="B13" s="76" t="s">
        <v>50</v>
      </c>
      <c r="C13" s="77">
        <f>'[1]มิ.ย.'!F13</f>
        <v>0</v>
      </c>
      <c r="D13" s="194"/>
      <c r="E13" s="195"/>
      <c r="F13" s="78">
        <f t="shared" si="0"/>
        <v>0</v>
      </c>
    </row>
    <row r="14" spans="1:6" ht="25.5">
      <c r="A14" s="75">
        <v>7</v>
      </c>
      <c r="B14" s="76" t="s">
        <v>208</v>
      </c>
      <c r="C14" s="77">
        <f>'[1]มิ.ย.'!F14</f>
        <v>0</v>
      </c>
      <c r="D14" s="194">
        <v>2965</v>
      </c>
      <c r="E14" s="195">
        <v>2800</v>
      </c>
      <c r="F14" s="78">
        <f t="shared" si="0"/>
        <v>165</v>
      </c>
    </row>
    <row r="15" spans="1:6" ht="25.5">
      <c r="A15" s="75">
        <v>8</v>
      </c>
      <c r="B15" s="76" t="s">
        <v>51</v>
      </c>
      <c r="C15" s="77">
        <f>'[1]มิ.ย.'!F15</f>
        <v>3.18</v>
      </c>
      <c r="D15" s="194">
        <v>12045</v>
      </c>
      <c r="E15" s="195">
        <v>12045</v>
      </c>
      <c r="F15" s="78">
        <f t="shared" si="0"/>
        <v>3.180000000000291</v>
      </c>
    </row>
    <row r="16" spans="1:6" ht="25.5">
      <c r="A16" s="75">
        <v>9</v>
      </c>
      <c r="B16" s="76" t="s">
        <v>220</v>
      </c>
      <c r="C16" s="196">
        <f>'[1]มิ.ย.'!F16</f>
        <v>760416.93</v>
      </c>
      <c r="D16" s="197"/>
      <c r="E16" s="195"/>
      <c r="F16" s="78">
        <f t="shared" si="0"/>
        <v>760416.93</v>
      </c>
    </row>
    <row r="17" spans="1:6" ht="26.25" thickBot="1">
      <c r="A17" s="209" t="s">
        <v>52</v>
      </c>
      <c r="B17" s="209"/>
      <c r="C17" s="198">
        <f>SUM(C8:C16)</f>
        <v>1506177.61</v>
      </c>
      <c r="D17" s="79">
        <f>SUM(D8:D16)</f>
        <v>137639.84000000003</v>
      </c>
      <c r="E17" s="79">
        <f>SUM(E8:E16)</f>
        <v>116075.65</v>
      </c>
      <c r="F17" s="79">
        <f>SUM(F8:F16)</f>
        <v>1527741.8000000003</v>
      </c>
    </row>
    <row r="18" spans="1:6" ht="26.25" thickTop="1">
      <c r="A18" s="66"/>
      <c r="B18" s="67"/>
      <c r="C18" s="67"/>
      <c r="D18" s="68"/>
      <c r="E18" s="68"/>
      <c r="F18" s="67"/>
    </row>
  </sheetData>
  <sheetProtection/>
  <mergeCells count="4">
    <mergeCell ref="A17:B17"/>
    <mergeCell ref="A4:F4"/>
    <mergeCell ref="A5:F5"/>
    <mergeCell ref="A6:F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9.140625" style="13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80"/>
      <c r="B1" s="80"/>
      <c r="C1" s="80"/>
      <c r="D1" s="80"/>
      <c r="E1" s="80"/>
      <c r="F1" s="81" t="s">
        <v>139</v>
      </c>
      <c r="G1" s="80"/>
    </row>
    <row r="2" spans="1:7" ht="26.25">
      <c r="A2" s="211" t="s">
        <v>221</v>
      </c>
      <c r="B2" s="211"/>
      <c r="C2" s="211"/>
      <c r="D2" s="211"/>
      <c r="E2" s="211"/>
      <c r="F2" s="211"/>
      <c r="G2" s="80"/>
    </row>
    <row r="3" spans="1:7" ht="21">
      <c r="A3" s="203" t="s">
        <v>140</v>
      </c>
      <c r="B3" s="203"/>
      <c r="C3" s="203"/>
      <c r="D3" s="203"/>
      <c r="E3" s="203"/>
      <c r="F3" s="203"/>
      <c r="G3" s="80"/>
    </row>
    <row r="4" spans="1:7" ht="21">
      <c r="A4" s="204" t="s">
        <v>222</v>
      </c>
      <c r="B4" s="204"/>
      <c r="C4" s="204"/>
      <c r="D4" s="204"/>
      <c r="E4" s="204"/>
      <c r="F4" s="204"/>
      <c r="G4" s="80"/>
    </row>
    <row r="5" spans="1:7" ht="21">
      <c r="A5" s="82" t="s">
        <v>42</v>
      </c>
      <c r="B5" s="82" t="s">
        <v>1</v>
      </c>
      <c r="C5" s="83" t="s">
        <v>209</v>
      </c>
      <c r="D5" s="82" t="s">
        <v>101</v>
      </c>
      <c r="E5" s="82" t="s">
        <v>141</v>
      </c>
      <c r="F5" s="82" t="s">
        <v>142</v>
      </c>
      <c r="G5" s="84" t="s">
        <v>143</v>
      </c>
    </row>
    <row r="6" spans="1:7" ht="21">
      <c r="A6" s="85"/>
      <c r="B6" s="86"/>
      <c r="C6" s="87"/>
      <c r="D6" s="88"/>
      <c r="E6" s="89"/>
      <c r="F6" s="90"/>
      <c r="G6" s="91"/>
    </row>
    <row r="7" spans="1:7" ht="21">
      <c r="A7" s="92">
        <v>1</v>
      </c>
      <c r="B7" s="93" t="s">
        <v>144</v>
      </c>
      <c r="C7" s="94">
        <f>SUM('[2]ธ.ค.'!F7)</f>
        <v>0</v>
      </c>
      <c r="D7" s="95"/>
      <c r="E7" s="96"/>
      <c r="F7" s="97">
        <f>C7+D7-E7</f>
        <v>0</v>
      </c>
      <c r="G7" s="98"/>
    </row>
    <row r="8" spans="1:7" ht="21">
      <c r="A8" s="92">
        <v>2</v>
      </c>
      <c r="B8" s="93" t="s">
        <v>145</v>
      </c>
      <c r="C8" s="94">
        <f>'[2]มิ.ย.'!F8</f>
        <v>23345</v>
      </c>
      <c r="D8" s="95">
        <v>39930</v>
      </c>
      <c r="E8" s="96"/>
      <c r="F8" s="97">
        <f>C8+D8-E8</f>
        <v>63275</v>
      </c>
      <c r="G8" s="98"/>
    </row>
    <row r="9" spans="1:7" ht="21">
      <c r="A9" s="92">
        <v>3</v>
      </c>
      <c r="B9" s="93" t="s">
        <v>146</v>
      </c>
      <c r="C9" s="94">
        <f>'[2]มิ.ย.'!F9</f>
        <v>1575600</v>
      </c>
      <c r="D9" s="95">
        <v>3800100</v>
      </c>
      <c r="E9" s="96">
        <v>1237400</v>
      </c>
      <c r="F9" s="97">
        <f aca="true" t="shared" si="0" ref="F9:F16">C9+D9-E9</f>
        <v>4138300</v>
      </c>
      <c r="G9" s="99"/>
    </row>
    <row r="10" spans="1:7" ht="21">
      <c r="A10" s="92">
        <v>4</v>
      </c>
      <c r="B10" s="93" t="s">
        <v>147</v>
      </c>
      <c r="C10" s="94">
        <f>'[2]มิ.ย.'!F10</f>
        <v>464800</v>
      </c>
      <c r="D10" s="95"/>
      <c r="E10" s="96">
        <v>384800</v>
      </c>
      <c r="F10" s="97">
        <f t="shared" si="0"/>
        <v>80000</v>
      </c>
      <c r="G10" s="100"/>
    </row>
    <row r="11" spans="1:7" ht="21">
      <c r="A11" s="92">
        <v>5</v>
      </c>
      <c r="B11" s="93" t="s">
        <v>148</v>
      </c>
      <c r="C11" s="94">
        <f>'[2]มิ.ย.'!F11</f>
        <v>110348</v>
      </c>
      <c r="D11" s="95"/>
      <c r="E11" s="96"/>
      <c r="F11" s="97">
        <f t="shared" si="0"/>
        <v>110348</v>
      </c>
      <c r="G11" s="98"/>
    </row>
    <row r="12" spans="1:7" ht="21">
      <c r="A12" s="92">
        <v>6</v>
      </c>
      <c r="B12" s="93" t="s">
        <v>210</v>
      </c>
      <c r="C12" s="94">
        <f>'[2]มิ.ย.'!F12</f>
        <v>0</v>
      </c>
      <c r="D12" s="95"/>
      <c r="E12" s="96"/>
      <c r="F12" s="97">
        <f t="shared" si="0"/>
        <v>0</v>
      </c>
      <c r="G12" s="98"/>
    </row>
    <row r="13" spans="1:7" ht="21">
      <c r="A13" s="92">
        <v>7</v>
      </c>
      <c r="B13" s="93" t="s">
        <v>149</v>
      </c>
      <c r="C13" s="94">
        <f>'[2]มิ.ย.'!F13</f>
        <v>0</v>
      </c>
      <c r="D13" s="95"/>
      <c r="E13" s="96"/>
      <c r="F13" s="97">
        <f t="shared" si="0"/>
        <v>0</v>
      </c>
      <c r="G13" s="98"/>
    </row>
    <row r="14" spans="1:7" ht="21">
      <c r="A14" s="92">
        <v>8</v>
      </c>
      <c r="B14" s="93" t="s">
        <v>150</v>
      </c>
      <c r="C14" s="94">
        <f>'[2]มิ.ย.'!F14</f>
        <v>162350</v>
      </c>
      <c r="D14" s="95"/>
      <c r="E14" s="96">
        <v>162350</v>
      </c>
      <c r="F14" s="97">
        <f t="shared" si="0"/>
        <v>0</v>
      </c>
      <c r="G14" s="98"/>
    </row>
    <row r="15" spans="1:7" ht="21">
      <c r="A15" s="92">
        <v>9</v>
      </c>
      <c r="B15" s="93" t="s">
        <v>151</v>
      </c>
      <c r="C15" s="94">
        <f>'[2]มิ.ย.'!F15</f>
        <v>0</v>
      </c>
      <c r="D15" s="95">
        <v>37770</v>
      </c>
      <c r="E15" s="96"/>
      <c r="F15" s="97">
        <f t="shared" si="0"/>
        <v>37770</v>
      </c>
      <c r="G15" s="98"/>
    </row>
    <row r="16" spans="1:7" ht="21">
      <c r="A16" s="92">
        <v>10</v>
      </c>
      <c r="B16" s="93" t="s">
        <v>211</v>
      </c>
      <c r="C16" s="94">
        <f>'[2]มิ.ย.'!F16</f>
        <v>0</v>
      </c>
      <c r="D16" s="95"/>
      <c r="E16" s="96"/>
      <c r="F16" s="97">
        <f t="shared" si="0"/>
        <v>0</v>
      </c>
      <c r="G16" s="98"/>
    </row>
    <row r="17" spans="1:7" ht="21">
      <c r="A17" s="92">
        <v>11</v>
      </c>
      <c r="B17" s="93" t="s">
        <v>212</v>
      </c>
      <c r="C17" s="94">
        <f>'[2]มิ.ย.'!F17</f>
        <v>0</v>
      </c>
      <c r="D17" s="95"/>
      <c r="E17" s="96"/>
      <c r="F17" s="97">
        <f>C17+D17-E17</f>
        <v>0</v>
      </c>
      <c r="G17" s="98"/>
    </row>
    <row r="18" spans="1:7" ht="21">
      <c r="A18" s="92">
        <v>12</v>
      </c>
      <c r="B18" s="93" t="s">
        <v>223</v>
      </c>
      <c r="C18" s="94">
        <f>'[2]มิ.ย.'!F18</f>
        <v>0</v>
      </c>
      <c r="D18" s="95"/>
      <c r="E18" s="96"/>
      <c r="F18" s="97">
        <f>C18+D18-E18</f>
        <v>0</v>
      </c>
      <c r="G18" s="98"/>
    </row>
    <row r="19" spans="1:7" ht="21">
      <c r="A19" s="92">
        <v>13</v>
      </c>
      <c r="B19" s="93" t="s">
        <v>224</v>
      </c>
      <c r="C19" s="94">
        <f>'[2]มิ.ย.'!F19</f>
        <v>0</v>
      </c>
      <c r="D19" s="95"/>
      <c r="E19" s="96"/>
      <c r="F19" s="97">
        <f>C19+D19-E19</f>
        <v>0</v>
      </c>
      <c r="G19" s="98"/>
    </row>
    <row r="20" spans="1:7" ht="21">
      <c r="A20" s="92">
        <v>14</v>
      </c>
      <c r="B20" s="93" t="s">
        <v>225</v>
      </c>
      <c r="C20" s="94"/>
      <c r="D20" s="95">
        <v>430600</v>
      </c>
      <c r="E20" s="96">
        <v>430600</v>
      </c>
      <c r="F20" s="97">
        <f>C20+D20-E20</f>
        <v>0</v>
      </c>
      <c r="G20" s="101"/>
    </row>
    <row r="21" spans="1:7" ht="21.75" thickBot="1">
      <c r="A21" s="102"/>
      <c r="B21" s="103" t="s">
        <v>106</v>
      </c>
      <c r="C21" s="104">
        <f>SUM(C6:C20)</f>
        <v>2336443</v>
      </c>
      <c r="D21" s="104">
        <f>SUM(D6:D20)</f>
        <v>4308400</v>
      </c>
      <c r="E21" s="104">
        <f>SUM(E6:E20)</f>
        <v>2215150</v>
      </c>
      <c r="F21" s="104">
        <f>SUM(F7:F20)</f>
        <v>4429693</v>
      </c>
      <c r="G21" s="105"/>
    </row>
    <row r="22" ht="15" thickTop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PageLayoutView="0" workbookViewId="0" topLeftCell="A76">
      <selection activeCell="C89" sqref="C89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203" t="s">
        <v>53</v>
      </c>
      <c r="B1" s="203"/>
      <c r="C1" s="203"/>
      <c r="D1" s="203"/>
      <c r="E1" s="203"/>
    </row>
    <row r="2" spans="1:5" ht="21">
      <c r="A2" s="203" t="s">
        <v>54</v>
      </c>
      <c r="B2" s="203"/>
      <c r="C2" s="203"/>
      <c r="D2" s="203"/>
      <c r="E2" s="203"/>
    </row>
    <row r="3" spans="1:5" ht="21">
      <c r="A3" s="108"/>
      <c r="B3" s="108"/>
      <c r="C3" s="108"/>
      <c r="D3" s="203" t="s">
        <v>55</v>
      </c>
      <c r="E3" s="203"/>
    </row>
    <row r="4" spans="1:5" ht="21">
      <c r="A4" s="203" t="s">
        <v>56</v>
      </c>
      <c r="B4" s="203"/>
      <c r="C4" s="203"/>
      <c r="D4" s="203"/>
      <c r="E4" s="203"/>
    </row>
    <row r="5" spans="1:5" ht="21">
      <c r="A5" s="108"/>
      <c r="B5" s="108"/>
      <c r="C5" s="214" t="s">
        <v>226</v>
      </c>
      <c r="D5" s="214"/>
      <c r="E5" s="214"/>
    </row>
    <row r="6" spans="1:5" ht="21">
      <c r="A6" s="212" t="s">
        <v>57</v>
      </c>
      <c r="B6" s="213"/>
      <c r="C6" s="109"/>
      <c r="D6" s="110"/>
      <c r="E6" s="82" t="s">
        <v>58</v>
      </c>
    </row>
    <row r="7" spans="1:5" ht="21">
      <c r="A7" s="85" t="s">
        <v>59</v>
      </c>
      <c r="B7" s="85" t="s">
        <v>60</v>
      </c>
      <c r="C7" s="85" t="s">
        <v>1</v>
      </c>
      <c r="D7" s="111" t="s">
        <v>61</v>
      </c>
      <c r="E7" s="85" t="s">
        <v>60</v>
      </c>
    </row>
    <row r="8" spans="1:5" ht="21">
      <c r="A8" s="112" t="s">
        <v>6</v>
      </c>
      <c r="B8" s="112" t="s">
        <v>6</v>
      </c>
      <c r="C8" s="112"/>
      <c r="D8" s="113" t="s">
        <v>5</v>
      </c>
      <c r="E8" s="112" t="s">
        <v>6</v>
      </c>
    </row>
    <row r="9" spans="1:5" ht="21">
      <c r="A9" s="114"/>
      <c r="B9" s="115">
        <v>48252446.1</v>
      </c>
      <c r="C9" s="108" t="s">
        <v>62</v>
      </c>
      <c r="D9" s="116">
        <v>110201</v>
      </c>
      <c r="E9" s="117">
        <v>60502112.38</v>
      </c>
    </row>
    <row r="10" spans="1:5" ht="21">
      <c r="A10" s="118"/>
      <c r="B10" s="119"/>
      <c r="C10" s="120" t="s">
        <v>63</v>
      </c>
      <c r="D10" s="92"/>
      <c r="E10" s="119"/>
    </row>
    <row r="11" spans="1:5" ht="21">
      <c r="A11" s="96">
        <v>590000</v>
      </c>
      <c r="B11" s="121">
        <v>771799.14</v>
      </c>
      <c r="C11" s="122" t="s">
        <v>64</v>
      </c>
      <c r="D11" s="123" t="s">
        <v>155</v>
      </c>
      <c r="E11" s="121">
        <v>5619.37</v>
      </c>
    </row>
    <row r="12" spans="1:5" ht="21">
      <c r="A12" s="96">
        <v>601000</v>
      </c>
      <c r="B12" s="96">
        <v>472329</v>
      </c>
      <c r="C12" s="122" t="s">
        <v>65</v>
      </c>
      <c r="D12" s="123" t="s">
        <v>159</v>
      </c>
      <c r="E12" s="96">
        <v>40289</v>
      </c>
    </row>
    <row r="13" spans="1:5" ht="21">
      <c r="A13" s="96">
        <v>393000</v>
      </c>
      <c r="B13" s="124">
        <v>580973.97</v>
      </c>
      <c r="C13" s="122" t="s">
        <v>66</v>
      </c>
      <c r="D13" s="123" t="s">
        <v>167</v>
      </c>
      <c r="E13" s="124"/>
    </row>
    <row r="14" spans="1:5" ht="21">
      <c r="A14" s="96">
        <v>80000</v>
      </c>
      <c r="B14" s="124">
        <v>345180.66</v>
      </c>
      <c r="C14" s="122" t="s">
        <v>67</v>
      </c>
      <c r="D14" s="123" t="s">
        <v>171</v>
      </c>
      <c r="E14" s="124">
        <v>111400</v>
      </c>
    </row>
    <row r="15" spans="1:5" ht="21">
      <c r="A15" s="125">
        <v>22990000</v>
      </c>
      <c r="B15" s="126">
        <v>18483850.26</v>
      </c>
      <c r="C15" s="127" t="s">
        <v>68</v>
      </c>
      <c r="D15" s="128" t="s">
        <v>176</v>
      </c>
      <c r="E15" s="126">
        <v>4877533.92</v>
      </c>
    </row>
    <row r="16" spans="1:5" ht="21">
      <c r="A16" s="125">
        <v>19000000</v>
      </c>
      <c r="B16" s="124">
        <v>19060797</v>
      </c>
      <c r="C16" s="122" t="s">
        <v>69</v>
      </c>
      <c r="D16" s="123" t="s">
        <v>213</v>
      </c>
      <c r="E16" s="124">
        <v>1616264</v>
      </c>
    </row>
    <row r="17" spans="1:5" ht="21">
      <c r="A17" s="129"/>
      <c r="B17" s="126"/>
      <c r="C17" s="122"/>
      <c r="D17" s="123"/>
      <c r="E17" s="126"/>
    </row>
    <row r="18" spans="1:5" ht="21">
      <c r="A18" s="129"/>
      <c r="B18" s="126"/>
      <c r="C18" s="122"/>
      <c r="D18" s="123"/>
      <c r="E18" s="126"/>
    </row>
    <row r="19" spans="1:5" ht="21.75" thickBot="1">
      <c r="A19" s="130">
        <f>SUM(A10:A18)</f>
        <v>43654000</v>
      </c>
      <c r="B19" s="131">
        <f>SUM(B10:B18)</f>
        <v>39714930.03</v>
      </c>
      <c r="C19" s="122"/>
      <c r="D19" s="92"/>
      <c r="E19" s="131">
        <f>SUM(E10:E18)</f>
        <v>6651106.29</v>
      </c>
    </row>
    <row r="20" spans="1:5" ht="21.75" thickTop="1">
      <c r="A20" s="132"/>
      <c r="B20" s="126">
        <v>1139539</v>
      </c>
      <c r="C20" s="122" t="s">
        <v>227</v>
      </c>
      <c r="D20" s="123"/>
      <c r="E20" s="126"/>
    </row>
    <row r="21" spans="1:5" ht="21">
      <c r="A21" s="132"/>
      <c r="B21" s="126">
        <v>27525714.76</v>
      </c>
      <c r="C21" s="122" t="s">
        <v>16</v>
      </c>
      <c r="D21" s="123" t="s">
        <v>38</v>
      </c>
      <c r="E21" s="126">
        <v>4308400</v>
      </c>
    </row>
    <row r="22" spans="1:5" ht="21">
      <c r="A22" s="122"/>
      <c r="B22" s="126">
        <v>1217727.38</v>
      </c>
      <c r="C22" s="122" t="s">
        <v>70</v>
      </c>
      <c r="D22" s="133">
        <v>900</v>
      </c>
      <c r="E22" s="126">
        <v>137639.84</v>
      </c>
    </row>
    <row r="23" spans="1:5" ht="21">
      <c r="A23" s="122"/>
      <c r="B23" s="126"/>
      <c r="C23" s="122" t="s">
        <v>26</v>
      </c>
      <c r="D23" s="133">
        <v>600</v>
      </c>
      <c r="E23" s="126"/>
    </row>
    <row r="24" spans="1:5" ht="21">
      <c r="A24" s="122"/>
      <c r="B24" s="126">
        <v>1982100</v>
      </c>
      <c r="C24" s="122" t="s">
        <v>71</v>
      </c>
      <c r="D24" s="133"/>
      <c r="E24" s="126">
        <v>1982100</v>
      </c>
    </row>
    <row r="25" spans="1:5" ht="21">
      <c r="A25" s="122"/>
      <c r="B25" s="96">
        <v>12653928.42</v>
      </c>
      <c r="C25" s="122" t="s">
        <v>12</v>
      </c>
      <c r="D25" s="92">
        <v>704</v>
      </c>
      <c r="E25" s="96">
        <v>1623600</v>
      </c>
    </row>
    <row r="26" spans="1:5" ht="21">
      <c r="A26" s="122"/>
      <c r="B26" s="96">
        <v>603466</v>
      </c>
      <c r="C26" s="122" t="s">
        <v>13</v>
      </c>
      <c r="D26" s="123" t="s">
        <v>32</v>
      </c>
      <c r="E26" s="96">
        <v>49828</v>
      </c>
    </row>
    <row r="27" spans="1:5" ht="21">
      <c r="A27" s="122"/>
      <c r="B27" s="124"/>
      <c r="C27" s="122" t="s">
        <v>72</v>
      </c>
      <c r="D27" s="92">
        <v>601</v>
      </c>
      <c r="E27" s="124"/>
    </row>
    <row r="28" spans="1:5" ht="21">
      <c r="A28" s="122"/>
      <c r="B28" s="124"/>
      <c r="C28" s="122" t="s">
        <v>73</v>
      </c>
      <c r="D28" s="123" t="s">
        <v>214</v>
      </c>
      <c r="E28" s="124"/>
    </row>
    <row r="29" spans="1:5" ht="21">
      <c r="A29" s="122"/>
      <c r="B29" s="124">
        <v>218810.56</v>
      </c>
      <c r="C29" s="122" t="s">
        <v>8</v>
      </c>
      <c r="D29" s="92">
        <v>700</v>
      </c>
      <c r="E29" s="124"/>
    </row>
    <row r="30" spans="1:5" ht="21">
      <c r="A30" s="122"/>
      <c r="B30" s="124">
        <v>29432</v>
      </c>
      <c r="C30" s="122" t="s">
        <v>228</v>
      </c>
      <c r="D30" s="118"/>
      <c r="E30" s="124"/>
    </row>
    <row r="31" spans="1:5" ht="21">
      <c r="A31" s="122"/>
      <c r="B31" s="124">
        <v>275.6</v>
      </c>
      <c r="C31" s="122" t="s">
        <v>229</v>
      </c>
      <c r="D31" s="118"/>
      <c r="E31" s="124"/>
    </row>
    <row r="32" spans="1:5" ht="21">
      <c r="A32" s="122"/>
      <c r="B32" s="124">
        <v>143000</v>
      </c>
      <c r="C32" s="122" t="s">
        <v>230</v>
      </c>
      <c r="D32" s="118"/>
      <c r="E32" s="124"/>
    </row>
    <row r="33" spans="1:5" ht="21">
      <c r="A33" s="122"/>
      <c r="B33" s="124"/>
      <c r="C33" s="122"/>
      <c r="D33" s="118"/>
      <c r="E33" s="124"/>
    </row>
    <row r="34" spans="1:5" ht="21">
      <c r="A34" s="122"/>
      <c r="B34" s="124"/>
      <c r="C34" s="122"/>
      <c r="D34" s="118"/>
      <c r="E34" s="124"/>
    </row>
    <row r="35" spans="1:5" ht="21">
      <c r="A35" s="122"/>
      <c r="B35" s="124"/>
      <c r="C35" s="122"/>
      <c r="D35" s="118"/>
      <c r="E35" s="124"/>
    </row>
    <row r="36" spans="1:5" ht="21">
      <c r="A36" s="122"/>
      <c r="B36" s="124"/>
      <c r="C36" s="122"/>
      <c r="D36" s="118"/>
      <c r="E36" s="124"/>
    </row>
    <row r="37" spans="1:5" ht="21">
      <c r="A37" s="122"/>
      <c r="B37" s="124"/>
      <c r="C37" s="122"/>
      <c r="D37" s="118"/>
      <c r="E37" s="124"/>
    </row>
    <row r="38" spans="1:5" ht="21">
      <c r="A38" s="122"/>
      <c r="B38" s="124"/>
      <c r="C38" s="122"/>
      <c r="D38" s="118"/>
      <c r="E38" s="124"/>
    </row>
    <row r="39" spans="1:5" ht="21">
      <c r="A39" s="122"/>
      <c r="B39" s="124"/>
      <c r="C39" s="122"/>
      <c r="D39" s="118"/>
      <c r="E39" s="124"/>
    </row>
    <row r="40" spans="1:5" ht="21">
      <c r="A40" s="122"/>
      <c r="B40" s="124"/>
      <c r="C40" s="122"/>
      <c r="D40" s="118"/>
      <c r="E40" s="124"/>
    </row>
    <row r="41" spans="1:5" ht="21">
      <c r="A41" s="122"/>
      <c r="B41" s="124"/>
      <c r="C41" s="122"/>
      <c r="D41" s="118"/>
      <c r="E41" s="124"/>
    </row>
    <row r="42" spans="1:5" ht="21">
      <c r="A42" s="122"/>
      <c r="B42" s="124"/>
      <c r="C42" s="122"/>
      <c r="D42" s="118"/>
      <c r="E42" s="124"/>
    </row>
    <row r="43" spans="1:5" ht="21">
      <c r="A43" s="122"/>
      <c r="B43" s="124"/>
      <c r="C43" s="122"/>
      <c r="D43" s="134"/>
      <c r="E43" s="124"/>
    </row>
    <row r="44" spans="1:5" ht="21.75" thickBot="1">
      <c r="A44" s="122"/>
      <c r="B44" s="135">
        <f>SUM(B20:B39)</f>
        <v>45513993.720000006</v>
      </c>
      <c r="C44" s="136"/>
      <c r="D44" s="137"/>
      <c r="E44" s="135">
        <f>SUM(E20:E43)</f>
        <v>8101567.84</v>
      </c>
    </row>
    <row r="45" spans="1:5" ht="21.75" thickBot="1">
      <c r="A45" s="122"/>
      <c r="B45" s="138">
        <f>B19+B44</f>
        <v>85228923.75</v>
      </c>
      <c r="C45" s="139" t="s">
        <v>74</v>
      </c>
      <c r="D45" s="137"/>
      <c r="E45" s="140">
        <f>E19+E44</f>
        <v>14752674.129999999</v>
      </c>
    </row>
    <row r="46" spans="1:5" ht="21">
      <c r="A46" s="127"/>
      <c r="B46" s="132"/>
      <c r="C46" s="141" t="s">
        <v>75</v>
      </c>
      <c r="D46" s="142"/>
      <c r="E46" s="132"/>
    </row>
    <row r="47" spans="1:5" ht="21">
      <c r="A47" s="212" t="s">
        <v>57</v>
      </c>
      <c r="B47" s="213"/>
      <c r="C47" s="110"/>
      <c r="D47" s="109"/>
      <c r="E47" s="82" t="s">
        <v>58</v>
      </c>
    </row>
    <row r="48" spans="1:5" ht="21">
      <c r="A48" s="143" t="s">
        <v>59</v>
      </c>
      <c r="B48" s="85" t="s">
        <v>60</v>
      </c>
      <c r="C48" s="111" t="s">
        <v>1</v>
      </c>
      <c r="D48" s="85" t="s">
        <v>61</v>
      </c>
      <c r="E48" s="144" t="s">
        <v>60</v>
      </c>
    </row>
    <row r="49" spans="1:5" ht="21">
      <c r="A49" s="145" t="s">
        <v>6</v>
      </c>
      <c r="B49" s="112" t="s">
        <v>6</v>
      </c>
      <c r="C49" s="113"/>
      <c r="D49" s="112" t="s">
        <v>5</v>
      </c>
      <c r="E49" s="146" t="s">
        <v>6</v>
      </c>
    </row>
    <row r="50" spans="1:5" ht="21">
      <c r="A50" s="114"/>
      <c r="B50" s="147"/>
      <c r="C50" s="108" t="s">
        <v>76</v>
      </c>
      <c r="D50" s="114"/>
      <c r="E50" s="148"/>
    </row>
    <row r="51" spans="1:5" ht="21">
      <c r="A51" s="121">
        <v>1981998</v>
      </c>
      <c r="B51" s="124">
        <v>865806</v>
      </c>
      <c r="C51" s="122" t="s">
        <v>77</v>
      </c>
      <c r="D51" s="123" t="s">
        <v>215</v>
      </c>
      <c r="E51" s="124">
        <v>18195</v>
      </c>
    </row>
    <row r="52" spans="1:5" ht="21">
      <c r="A52" s="121">
        <v>4142520</v>
      </c>
      <c r="B52" s="124">
        <v>3452100</v>
      </c>
      <c r="C52" s="122" t="s">
        <v>78</v>
      </c>
      <c r="D52" s="92">
        <v>100</v>
      </c>
      <c r="E52" s="124">
        <v>345210</v>
      </c>
    </row>
    <row r="53" spans="1:5" ht="21">
      <c r="A53" s="96">
        <v>5240920</v>
      </c>
      <c r="B53" s="121">
        <v>3667200</v>
      </c>
      <c r="C53" s="122" t="s">
        <v>79</v>
      </c>
      <c r="D53" s="92">
        <v>100</v>
      </c>
      <c r="E53" s="121">
        <v>374770</v>
      </c>
    </row>
    <row r="54" spans="1:5" ht="21">
      <c r="A54" s="96">
        <v>160000</v>
      </c>
      <c r="B54" s="121">
        <v>126255</v>
      </c>
      <c r="C54" s="122" t="s">
        <v>80</v>
      </c>
      <c r="D54" s="92">
        <v>120</v>
      </c>
      <c r="E54" s="121">
        <v>12285</v>
      </c>
    </row>
    <row r="55" spans="1:5" ht="21">
      <c r="A55" s="124">
        <v>3371652</v>
      </c>
      <c r="B55" s="96">
        <v>2167772</v>
      </c>
      <c r="C55" s="122" t="s">
        <v>81</v>
      </c>
      <c r="D55" s="92">
        <v>130</v>
      </c>
      <c r="E55" s="96">
        <v>215002</v>
      </c>
    </row>
    <row r="56" spans="1:5" ht="21">
      <c r="A56" s="126">
        <v>2123800</v>
      </c>
      <c r="B56" s="124">
        <v>175808</v>
      </c>
      <c r="C56" s="122" t="s">
        <v>82</v>
      </c>
      <c r="D56" s="92">
        <v>200</v>
      </c>
      <c r="E56" s="124">
        <v>13820</v>
      </c>
    </row>
    <row r="57" spans="1:5" ht="21">
      <c r="A57" s="124">
        <v>6075010</v>
      </c>
      <c r="B57" s="124">
        <v>2660370.4</v>
      </c>
      <c r="C57" s="122" t="s">
        <v>83</v>
      </c>
      <c r="D57" s="92">
        <v>250</v>
      </c>
      <c r="E57" s="124">
        <v>280458.26</v>
      </c>
    </row>
    <row r="58" spans="1:5" ht="21">
      <c r="A58" s="124">
        <v>3721700</v>
      </c>
      <c r="B58" s="124">
        <v>1847690.84</v>
      </c>
      <c r="C58" s="122" t="s">
        <v>84</v>
      </c>
      <c r="D58" s="92">
        <v>270</v>
      </c>
      <c r="E58" s="124">
        <v>273021.22</v>
      </c>
    </row>
    <row r="59" spans="1:5" ht="21">
      <c r="A59" s="126">
        <v>1015000</v>
      </c>
      <c r="B59" s="124">
        <v>562864.75</v>
      </c>
      <c r="C59" s="122" t="s">
        <v>85</v>
      </c>
      <c r="D59" s="92">
        <v>300</v>
      </c>
      <c r="E59" s="124">
        <v>50503.02</v>
      </c>
    </row>
    <row r="60" spans="1:5" ht="21">
      <c r="A60" s="126">
        <v>4095000</v>
      </c>
      <c r="B60" s="124">
        <v>4705600</v>
      </c>
      <c r="C60" s="122" t="s">
        <v>86</v>
      </c>
      <c r="D60" s="92">
        <v>400</v>
      </c>
      <c r="E60" s="124">
        <v>50000</v>
      </c>
    </row>
    <row r="61" spans="1:5" ht="21">
      <c r="A61" s="149">
        <v>2864000</v>
      </c>
      <c r="B61" s="124">
        <v>131000</v>
      </c>
      <c r="C61" s="122" t="s">
        <v>87</v>
      </c>
      <c r="D61" s="92">
        <v>450</v>
      </c>
      <c r="E61" s="124">
        <v>85000</v>
      </c>
    </row>
    <row r="62" spans="1:5" ht="21">
      <c r="A62" s="150">
        <v>6158800</v>
      </c>
      <c r="B62" s="124">
        <v>198500</v>
      </c>
      <c r="C62" s="122" t="s">
        <v>88</v>
      </c>
      <c r="D62" s="92">
        <v>500</v>
      </c>
      <c r="E62" s="124"/>
    </row>
    <row r="63" spans="1:5" ht="21">
      <c r="A63" s="124">
        <v>2703600</v>
      </c>
      <c r="B63" s="124">
        <v>1503869</v>
      </c>
      <c r="C63" s="122" t="s">
        <v>89</v>
      </c>
      <c r="D63" s="92">
        <v>550</v>
      </c>
      <c r="E63" s="124"/>
    </row>
    <row r="64" spans="1:5" ht="21.75" thickBot="1">
      <c r="A64" s="151">
        <f>SUM(A50:A63)</f>
        <v>43654000</v>
      </c>
      <c r="B64" s="130">
        <f>SUM(B50:B63)</f>
        <v>22064835.990000002</v>
      </c>
      <c r="C64" s="122"/>
      <c r="D64" s="92"/>
      <c r="E64" s="130">
        <f>SUM(E50:E63)</f>
        <v>1718264.5</v>
      </c>
    </row>
    <row r="65" spans="1:5" ht="21.75" thickTop="1">
      <c r="A65" s="122"/>
      <c r="B65" s="124"/>
      <c r="C65" s="122"/>
      <c r="D65" s="92"/>
      <c r="E65" s="124"/>
    </row>
    <row r="66" spans="1:5" ht="21">
      <c r="A66" s="122"/>
      <c r="B66" s="96">
        <v>13305250.78</v>
      </c>
      <c r="C66" s="122" t="s">
        <v>12</v>
      </c>
      <c r="D66" s="123" t="s">
        <v>31</v>
      </c>
      <c r="E66" s="96">
        <v>1781480</v>
      </c>
    </row>
    <row r="67" spans="1:5" ht="21">
      <c r="A67" s="122"/>
      <c r="B67" s="96">
        <v>603466</v>
      </c>
      <c r="C67" s="122" t="s">
        <v>90</v>
      </c>
      <c r="D67" s="123" t="s">
        <v>32</v>
      </c>
      <c r="E67" s="96">
        <v>46828</v>
      </c>
    </row>
    <row r="68" spans="1:5" ht="21">
      <c r="A68" s="122"/>
      <c r="B68" s="124">
        <v>1388561.96</v>
      </c>
      <c r="C68" s="122" t="s">
        <v>70</v>
      </c>
      <c r="D68" s="123" t="s">
        <v>36</v>
      </c>
      <c r="E68" s="124">
        <v>116075.65</v>
      </c>
    </row>
    <row r="69" spans="1:5" ht="21">
      <c r="A69" s="122"/>
      <c r="B69" s="124">
        <v>23101521.76</v>
      </c>
      <c r="C69" s="122" t="s">
        <v>91</v>
      </c>
      <c r="D69" s="123" t="s">
        <v>38</v>
      </c>
      <c r="E69" s="124">
        <v>2215150</v>
      </c>
    </row>
    <row r="70" spans="1:5" ht="21">
      <c r="A70" s="122"/>
      <c r="B70" s="124">
        <v>413845</v>
      </c>
      <c r="C70" s="122" t="s">
        <v>92</v>
      </c>
      <c r="D70" s="123" t="s">
        <v>37</v>
      </c>
      <c r="E70" s="124"/>
    </row>
    <row r="71" spans="1:5" ht="21">
      <c r="A71" s="122"/>
      <c r="B71" s="124">
        <v>5249840</v>
      </c>
      <c r="C71" s="122" t="s">
        <v>93</v>
      </c>
      <c r="D71" s="123" t="s">
        <v>33</v>
      </c>
      <c r="E71" s="124">
        <v>3082240</v>
      </c>
    </row>
    <row r="72" spans="1:5" ht="24">
      <c r="A72" s="122"/>
      <c r="B72" s="124">
        <v>916300</v>
      </c>
      <c r="C72" s="199" t="s">
        <v>217</v>
      </c>
      <c r="D72" s="123"/>
      <c r="E72" s="124"/>
    </row>
    <row r="73" spans="1:5" ht="21">
      <c r="A73" s="122"/>
      <c r="B73" s="124">
        <v>143000</v>
      </c>
      <c r="C73" s="122" t="s">
        <v>231</v>
      </c>
      <c r="D73" s="123"/>
      <c r="E73" s="124"/>
    </row>
    <row r="74" spans="1:5" ht="21">
      <c r="A74" s="122"/>
      <c r="B74" s="124">
        <v>1739528</v>
      </c>
      <c r="C74" s="122" t="s">
        <v>232</v>
      </c>
      <c r="D74" s="123"/>
      <c r="E74" s="124">
        <v>1739528</v>
      </c>
    </row>
    <row r="75" spans="1:5" ht="21">
      <c r="A75" s="122"/>
      <c r="B75" s="124"/>
      <c r="C75" s="122"/>
      <c r="D75" s="92"/>
      <c r="E75" s="124"/>
    </row>
    <row r="76" spans="1:5" ht="21">
      <c r="A76" s="122"/>
      <c r="B76" s="152"/>
      <c r="C76" s="122"/>
      <c r="D76" s="92"/>
      <c r="E76" s="124"/>
    </row>
    <row r="77" spans="1:5" ht="21">
      <c r="A77" s="122"/>
      <c r="B77" s="124"/>
      <c r="C77" s="122"/>
      <c r="D77" s="153"/>
      <c r="E77" s="124"/>
    </row>
    <row r="78" spans="1:5" ht="21.75" thickBot="1">
      <c r="A78" s="122"/>
      <c r="B78" s="154">
        <f>SUM(B65:B77)</f>
        <v>46861313.5</v>
      </c>
      <c r="C78" s="139" t="s">
        <v>94</v>
      </c>
      <c r="D78" s="122"/>
      <c r="E78" s="154">
        <f>SUM(E66:E77)</f>
        <v>8981301.65</v>
      </c>
    </row>
    <row r="79" spans="1:5" ht="21.75" thickBot="1">
      <c r="A79" s="122"/>
      <c r="B79" s="154">
        <f>B64+B78</f>
        <v>68926149.49000001</v>
      </c>
      <c r="C79" s="139" t="s">
        <v>94</v>
      </c>
      <c r="D79" s="122"/>
      <c r="E79" s="154">
        <f>E64+E78</f>
        <v>10699566.15</v>
      </c>
    </row>
    <row r="80" spans="1:5" ht="21">
      <c r="A80" s="122"/>
      <c r="B80" s="96">
        <f>B45-B79</f>
        <v>16302774.25999999</v>
      </c>
      <c r="C80" s="155" t="s">
        <v>95</v>
      </c>
      <c r="D80" s="122"/>
      <c r="E80" s="96">
        <f>E45-E79</f>
        <v>4053107.9799999986</v>
      </c>
    </row>
    <row r="81" spans="1:5" ht="21">
      <c r="A81" s="122"/>
      <c r="B81" s="118"/>
      <c r="C81" s="155" t="s">
        <v>96</v>
      </c>
      <c r="D81" s="122"/>
      <c r="E81" s="118"/>
    </row>
    <row r="82" spans="1:5" ht="21">
      <c r="A82" s="122"/>
      <c r="B82" s="96"/>
      <c r="C82" s="155" t="s">
        <v>97</v>
      </c>
      <c r="D82" s="122"/>
      <c r="E82" s="124"/>
    </row>
    <row r="83" spans="1:5" ht="21.75" thickBot="1">
      <c r="A83" s="122"/>
      <c r="B83" s="156">
        <f>B9+B45-B79</f>
        <v>64555220.359999985</v>
      </c>
      <c r="C83" s="139" t="s">
        <v>98</v>
      </c>
      <c r="D83" s="122"/>
      <c r="E83" s="156">
        <f>E9+E45-E79</f>
        <v>64555220.36000001</v>
      </c>
    </row>
    <row r="84" spans="1:5" ht="18.75">
      <c r="A84" s="157"/>
      <c r="B84" s="157"/>
      <c r="C84" s="157"/>
      <c r="D84" s="157"/>
      <c r="E84" s="157"/>
    </row>
  </sheetData>
  <sheetProtection/>
  <mergeCells count="7">
    <mergeCell ref="A6:B6"/>
    <mergeCell ref="A47:B47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2015-02-17T06:56:02Z</cp:lastPrinted>
  <dcterms:created xsi:type="dcterms:W3CDTF">2013-11-12T03:56:05Z</dcterms:created>
  <dcterms:modified xsi:type="dcterms:W3CDTF">2015-11-16T03:04:10Z</dcterms:modified>
  <cp:category/>
  <cp:version/>
  <cp:contentType/>
  <cp:contentStatus/>
</cp:coreProperties>
</file>