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.ค.59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'ม.ค.59'!$A$1:$I$48</definedName>
  </definedNames>
  <calcPr fullCalcOnLoad="1"/>
</workbook>
</file>

<file path=xl/sharedStrings.xml><?xml version="1.0" encoding="utf-8"?>
<sst xmlns="http://schemas.openxmlformats.org/spreadsheetml/2006/main" count="336" uniqueCount="271">
  <si>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</si>
  <si>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</si>
  <si>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</si>
  <si>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</si>
  <si>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</si>
  <si>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</si>
  <si>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</si>
  <si>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</si>
  <si>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</si>
  <si>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</si>
  <si>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</si>
  <si>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</si>
  <si>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</si>
  <si>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</si>
  <si>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</si>
  <si>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</si>
  <si>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</si>
  <si>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</si>
  <si>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</si>
  <si>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</si>
  <si>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</si>
  <si>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</si>
  <si>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</si>
  <si>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</si>
  <si>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</si>
  <si>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</si>
  <si>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</si>
  <si>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</si>
  <si>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</si>
  <si>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</si>
  <si>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</si>
  <si>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</si>
  <si>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</si>
  <si>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</si>
  <si>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</si>
  <si>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</si>
  <si>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</si>
  <si>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</si>
  <si>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</si>
  <si>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</si>
  <si>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</si>
  <si>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</si>
  <si>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</si>
  <si>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</si>
  <si>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</si>
  <si>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</si>
  <si>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</si>
  <si>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</si>
  <si>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</si>
  <si>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</si>
  <si>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</si>
  <si>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</si>
  <si>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</si>
  <si>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</si>
  <si>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</si>
  <si>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</si>
  <si>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</si>
  <si>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</si>
  <si>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</si>
  <si>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</si>
  <si>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</si>
  <si>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</si>
  <si>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</si>
  <si>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</si>
  <si>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</si>
  <si>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</si>
  <si>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</si>
  <si>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</si>
  <si>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</si>
  <si>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</si>
  <si>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</si>
  <si>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</si>
  <si>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</si>
  <si>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</si>
  <si>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</si>
  <si>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</si>
  <si>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</si>
  <si>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</si>
  <si>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</si>
  <si>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</si>
  <si>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</si>
  <si>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</si>
  <si>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</si>
  <si>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</si>
  <si>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</si>
  <si>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</si>
  <si>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</si>
  <si>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</si>
  <si>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</si>
  <si>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</si>
  <si>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</si>
  <si>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</si>
  <si>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</si>
  <si>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</si>
  <si>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</si>
  <si>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</si>
  <si>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</si>
  <si>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</si>
  <si>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</si>
  <si>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</si>
  <si>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</si>
  <si>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</si>
  <si>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</si>
  <si>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</si>
  <si>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</si>
  <si>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</si>
  <si>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</si>
  <si>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</si>
  <si>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</si>
  <si>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</si>
  <si>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</si>
  <si>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</si>
  <si>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</si>
  <si>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</si>
  <si>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</si>
  <si>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</si>
  <si>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</si>
  <si>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</si>
  <si>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</si>
  <si>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</si>
  <si>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</si>
  <si>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</si>
  <si>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</si>
  <si>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</si>
  <si>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</si>
  <si>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</si>
  <si>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</si>
  <si>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</si>
  <si>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</si>
  <si>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</si>
  <si>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</si>
  <si>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</si>
  <si>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</si>
  <si>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</si>
  <si>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</si>
  <si>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</si>
  <si>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</si>
  <si>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</si>
  <si>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</si>
  <si>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</si>
  <si>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</si>
  <si>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</si>
  <si>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</si>
  <si>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</si>
  <si>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</si>
  <si>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</si>
  <si>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</si>
  <si>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</si>
  <si>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</si>
  <si>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</si>
  <si>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</si>
  <si>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</si>
  <si>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</si>
  <si>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</si>
  <si>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</si>
  <si>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</si>
  <si>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</si>
  <si>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</si>
  <si>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</si>
  <si>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</si>
  <si>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</si>
  <si>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</si>
  <si>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</si>
  <si>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</si>
  <si>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</si>
  <si>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</si>
  <si>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</si>
  <si>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</si>
  <si>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</si>
  <si>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</si>
  <si>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</si>
  <si>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</si>
  <si>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</si>
  <si>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</si>
  <si>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</si>
  <si>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</si>
  <si>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</si>
  <si>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</si>
  <si>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</si>
  <si>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</si>
  <si>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</si>
  <si>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</si>
  <si>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</si>
  <si>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</si>
  <si>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</si>
  <si>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</si>
  <si>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</si>
  <si>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</si>
  <si>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</si>
  <si>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</si>
  <si>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</si>
  <si>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</si>
  <si>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</si>
  <si>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</si>
  <si>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</si>
  <si>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</si>
  <si>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</si>
  <si>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</si>
  <si>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</si>
  <si>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</si>
  <si>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</si>
  <si>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</si>
  <si>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</si>
  <si>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</si>
  <si>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</si>
  <si>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</si>
  <si>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</si>
  <si>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</si>
  <si>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</si>
  <si>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</si>
  <si>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</si>
  <si>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</si>
  <si>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</si>
  <si>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</si>
  <si>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</si>
  <si>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</si>
  <si>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</si>
  <si>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</si>
  <si>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</si>
  <si>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</si>
  <si>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</si>
  <si>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</si>
  <si>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</si>
  <si>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</si>
  <si>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</si>
  <si>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</si>
  <si>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</si>
  <si>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</si>
  <si>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</si>
  <si>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</si>
  <si>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</si>
  <si>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</si>
  <si>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</si>
  <si>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</si>
  <si>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</si>
  <si>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</si>
  <si>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</si>
  <si>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</si>
  <si>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</si>
  <si>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</si>
  <si>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</si>
  <si>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</si>
  <si>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</si>
  <si>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</si>
  <si>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</si>
  <si>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</si>
  <si>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</si>
  <si>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</si>
  <si>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</si>
  <si>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</si>
  <si>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</si>
  <si>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</si>
  <si>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</si>
  <si>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</si>
  <si>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</si>
  <si>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</si>
  <si>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</si>
  <si>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</si>
  <si>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</si>
  <si>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</si>
  <si>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31  มกราคม 2559</t>
  </si>
  <si>
    <t>ลูกหนี้ภาษีบำรุงท้องที่</t>
  </si>
  <si>
    <t xml:space="preserve"> ณ วันที่    31  มกราคม  2559</t>
  </si>
  <si>
    <t xml:space="preserve">        (9)เงินอุดหนุนเฉพาะกิจค่าจัดการเรียนการสอน ศพด.</t>
  </si>
  <si>
    <t>ณ วันที่   31  มกราคม  2559</t>
  </si>
  <si>
    <t>ณ วันที่    31  มกราคม  2559</t>
  </si>
  <si>
    <t>เบิกเกินส่งคืนเดือนนื่ 800</t>
  </si>
  <si>
    <t>ปรับปรุงรายการ</t>
  </si>
  <si>
    <t>เงินอุดหนุนเฉพาะกิจค่ากระแสไฟฟ้าสถานีสูบน้ำด้วยไฟฟ้า</t>
  </si>
  <si>
    <t xml:space="preserve">รายงาน รับ - จ่ายเงิน </t>
  </si>
  <si>
    <t>ปีงบประมาณ 2559   ประจำเดือน มกราคม 2559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</si>
</sst>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4" fillId="0" borderId="0" xfId="0" applyFont="1" applyAlignment="1">
      <alignment/>
    </xf>
    <xf numFmtId="0" fontId="19" fillId="0" borderId="21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3" fontId="66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6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7" xfId="46" applyNumberFormat="1" applyFont="1" applyFill="1" applyBorder="1">
      <alignment/>
      <protection/>
    </xf>
    <xf numFmtId="0" fontId="22" fillId="0" borderId="27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17" xfId="46" applyFont="1" applyFill="1" applyBorder="1">
      <alignment/>
      <protection/>
    </xf>
    <xf numFmtId="43" fontId="22" fillId="0" borderId="17" xfId="38" applyNumberFormat="1" applyFont="1" applyFill="1" applyBorder="1" applyAlignment="1">
      <alignment horizontal="right"/>
    </xf>
    <xf numFmtId="4" fontId="26" fillId="0" borderId="24" xfId="46" applyNumberFormat="1" applyFont="1" applyFill="1" applyBorder="1">
      <alignment/>
      <protection/>
    </xf>
    <xf numFmtId="4" fontId="26" fillId="0" borderId="28" xfId="46" applyNumberFormat="1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7" xfId="36" applyFont="1" applyBorder="1" applyAlignment="1">
      <alignment horizontal="center"/>
    </xf>
    <xf numFmtId="43" fontId="14" fillId="0" borderId="27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19" fillId="0" borderId="27" xfId="46" applyFont="1" applyFill="1" applyBorder="1" applyAlignment="1">
      <alignment horizontal="center"/>
      <protection/>
    </xf>
    <xf numFmtId="0" fontId="17" fillId="0" borderId="26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17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17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30" xfId="46" applyFont="1" applyBorder="1" applyAlignment="1">
      <alignment horizontal="center"/>
      <protection/>
    </xf>
    <xf numFmtId="43" fontId="19" fillId="0" borderId="24" xfId="36" applyFont="1" applyBorder="1" applyAlignment="1">
      <alignment horizontal="center"/>
    </xf>
    <xf numFmtId="43" fontId="19" fillId="0" borderId="28" xfId="38" applyNumberFormat="1" applyFont="1" applyBorder="1" applyAlignment="1">
      <alignment horizontal="center"/>
    </xf>
    <xf numFmtId="0" fontId="64" fillId="0" borderId="29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1" xfId="36" applyFont="1" applyFill="1" applyBorder="1" applyAlignment="1">
      <alignment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8" fillId="0" borderId="0" xfId="46" applyFont="1" applyBorder="1" applyAlignment="1">
      <alignment horizontal="left"/>
      <protection/>
    </xf>
    <xf numFmtId="4" fontId="17" fillId="0" borderId="24" xfId="46" applyNumberFormat="1" applyFont="1" applyBorder="1">
      <alignment/>
      <protection/>
    </xf>
    <xf numFmtId="0" fontId="17" fillId="0" borderId="30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8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7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0" xfId="46" applyFont="1" applyBorder="1" applyAlignment="1">
      <alignment horizontal="center"/>
      <protection/>
    </xf>
    <xf numFmtId="0" fontId="19" fillId="0" borderId="32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0" fontId="14" fillId="0" borderId="16" xfId="0" applyFont="1" applyBorder="1" applyAlignment="1">
      <alignment/>
    </xf>
    <xf numFmtId="43" fontId="14" fillId="0" borderId="17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43" fontId="17" fillId="0" borderId="0" xfId="36" applyFont="1" applyBorder="1" applyAlignment="1">
      <alignment horizontal="center"/>
    </xf>
    <xf numFmtId="43" fontId="17" fillId="0" borderId="24" xfId="36" applyFont="1" applyBorder="1" applyAlignment="1">
      <alignment/>
    </xf>
    <xf numFmtId="43" fontId="17" fillId="0" borderId="30" xfId="36" applyFont="1" applyBorder="1" applyAlignment="1">
      <alignment horizontal="center"/>
    </xf>
    <xf numFmtId="43" fontId="17" fillId="0" borderId="30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</sheetNames>
    <sheetDataSet>
      <sheetData sheetId="1">
        <row r="7">
          <cell r="F7">
            <v>14936.55</v>
          </cell>
        </row>
        <row r="8">
          <cell r="F8">
            <v>17923.86</v>
          </cell>
        </row>
        <row r="12">
          <cell r="F12">
            <v>0</v>
          </cell>
        </row>
        <row r="13">
          <cell r="F13">
            <v>5.05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3">
      <selection activeCell="A31" sqref="A31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200" t="s">
        <v>0</v>
      </c>
      <c r="B1" s="200"/>
      <c r="C1" s="200"/>
      <c r="D1" s="200"/>
    </row>
    <row r="2" spans="1:4" ht="21">
      <c r="A2" s="200" t="s">
        <v>10</v>
      </c>
      <c r="B2" s="200"/>
      <c r="C2" s="200"/>
      <c r="D2" s="200"/>
    </row>
    <row r="3" spans="1:4" ht="21">
      <c r="A3" s="201" t="s">
        <v>260</v>
      </c>
      <c r="B3" s="201"/>
      <c r="C3" s="201"/>
      <c r="D3" s="201"/>
    </row>
    <row r="4" spans="1:4" ht="18.75">
      <c r="A4" s="125" t="s">
        <v>1</v>
      </c>
      <c r="B4" s="126" t="s">
        <v>2</v>
      </c>
      <c r="C4" s="127" t="s">
        <v>3</v>
      </c>
      <c r="D4" s="128" t="s">
        <v>4</v>
      </c>
    </row>
    <row r="5" spans="1:4" ht="18.75">
      <c r="A5" s="129"/>
      <c r="B5" s="130" t="s">
        <v>5</v>
      </c>
      <c r="C5" s="131" t="s">
        <v>6</v>
      </c>
      <c r="D5" s="132" t="s">
        <v>6</v>
      </c>
    </row>
    <row r="6" spans="1:4" ht="18.75">
      <c r="A6" s="133" t="s">
        <v>7</v>
      </c>
      <c r="B6" s="134" t="s">
        <v>164</v>
      </c>
      <c r="C6" s="135"/>
      <c r="D6" s="136"/>
    </row>
    <row r="7" spans="1:4" ht="18.75">
      <c r="A7" s="137" t="s">
        <v>17</v>
      </c>
      <c r="B7" s="138" t="s">
        <v>165</v>
      </c>
      <c r="C7" s="139">
        <v>16928977.93</v>
      </c>
      <c r="D7" s="140"/>
    </row>
    <row r="8" spans="1:4" ht="18.75">
      <c r="A8" s="137" t="s">
        <v>18</v>
      </c>
      <c r="B8" s="138" t="s">
        <v>165</v>
      </c>
      <c r="C8" s="139">
        <v>16248398</v>
      </c>
      <c r="D8" s="140"/>
    </row>
    <row r="9" spans="1:4" ht="18.75">
      <c r="A9" s="137" t="s">
        <v>19</v>
      </c>
      <c r="B9" s="138" t="s">
        <v>165</v>
      </c>
      <c r="C9" s="139">
        <v>15619.85</v>
      </c>
      <c r="D9" s="140"/>
    </row>
    <row r="10" spans="1:4" ht="18.75">
      <c r="A10" s="137" t="s">
        <v>20</v>
      </c>
      <c r="B10" s="138" t="s">
        <v>165</v>
      </c>
      <c r="C10" s="139">
        <v>5.05</v>
      </c>
      <c r="D10" s="140"/>
    </row>
    <row r="11" spans="1:4" ht="18.75">
      <c r="A11" s="137" t="s">
        <v>21</v>
      </c>
      <c r="B11" s="138" t="s">
        <v>165</v>
      </c>
      <c r="C11" s="139">
        <v>11761635.68</v>
      </c>
      <c r="D11" s="140"/>
    </row>
    <row r="12" spans="1:4" ht="18.75">
      <c r="A12" s="137" t="s">
        <v>22</v>
      </c>
      <c r="B12" s="138" t="s">
        <v>165</v>
      </c>
      <c r="C12" s="139">
        <v>14240406</v>
      </c>
      <c r="D12" s="140"/>
    </row>
    <row r="13" spans="1:4" ht="18.75">
      <c r="A13" s="137" t="s">
        <v>23</v>
      </c>
      <c r="B13" s="138" t="s">
        <v>166</v>
      </c>
      <c r="C13" s="139"/>
      <c r="D13" s="140"/>
    </row>
    <row r="14" spans="1:5" ht="18.75">
      <c r="A14" s="137" t="s">
        <v>24</v>
      </c>
      <c r="B14" s="138" t="s">
        <v>167</v>
      </c>
      <c r="C14" s="141">
        <v>1600000</v>
      </c>
      <c r="D14" s="141"/>
      <c r="E14" s="1">
        <f>SUM(C7:C14)</f>
        <v>60795042.510000005</v>
      </c>
    </row>
    <row r="15" spans="1:5" ht="18.75">
      <c r="A15" s="137" t="s">
        <v>25</v>
      </c>
      <c r="B15" s="138" t="s">
        <v>167</v>
      </c>
      <c r="C15" s="141">
        <v>143000</v>
      </c>
      <c r="D15" s="141"/>
      <c r="E15" s="1"/>
    </row>
    <row r="16" spans="1:4" ht="18.75">
      <c r="A16" s="137" t="s">
        <v>11</v>
      </c>
      <c r="B16" s="138" t="s">
        <v>168</v>
      </c>
      <c r="C16" s="141">
        <v>8610939.42</v>
      </c>
      <c r="D16" s="141"/>
    </row>
    <row r="17" spans="1:4" ht="18.75">
      <c r="A17" s="137" t="s">
        <v>12</v>
      </c>
      <c r="B17" s="138" t="s">
        <v>169</v>
      </c>
      <c r="C17" s="141">
        <v>581490.68</v>
      </c>
      <c r="D17" s="141"/>
    </row>
    <row r="18" spans="1:4" ht="18.75">
      <c r="A18" s="137" t="s">
        <v>13</v>
      </c>
      <c r="B18" s="138"/>
      <c r="C18" s="141">
        <v>3928</v>
      </c>
      <c r="D18" s="141"/>
    </row>
    <row r="19" spans="1:4" ht="18.75">
      <c r="A19" s="137" t="s">
        <v>170</v>
      </c>
      <c r="B19" s="138"/>
      <c r="C19" s="141">
        <v>3000</v>
      </c>
      <c r="D19" s="141"/>
    </row>
    <row r="20" spans="1:4" ht="18.75">
      <c r="A20" s="137" t="s">
        <v>261</v>
      </c>
      <c r="B20" s="138"/>
      <c r="C20" s="141">
        <v>312</v>
      </c>
      <c r="D20" s="141"/>
    </row>
    <row r="21" spans="1:4" ht="18.75">
      <c r="A21" s="137" t="s">
        <v>8</v>
      </c>
      <c r="B21" s="138" t="s">
        <v>171</v>
      </c>
      <c r="C21" s="140"/>
      <c r="D21" s="141">
        <v>24176109.92</v>
      </c>
    </row>
    <row r="22" spans="1:4" ht="18.75">
      <c r="A22" s="137" t="s">
        <v>9</v>
      </c>
      <c r="B22" s="138" t="s">
        <v>172</v>
      </c>
      <c r="C22" s="140"/>
      <c r="D22" s="141">
        <v>23018703.92</v>
      </c>
    </row>
    <row r="23" spans="1:4" ht="18.75">
      <c r="A23" s="137" t="s">
        <v>14</v>
      </c>
      <c r="B23" s="138" t="s">
        <v>173</v>
      </c>
      <c r="C23" s="140"/>
      <c r="D23" s="142">
        <v>17287634.07</v>
      </c>
    </row>
    <row r="24" spans="1:4" ht="18.75">
      <c r="A24" s="137" t="s">
        <v>15</v>
      </c>
      <c r="B24" s="138" t="s">
        <v>174</v>
      </c>
      <c r="C24" s="140"/>
      <c r="D24" s="142">
        <v>794500.85</v>
      </c>
    </row>
    <row r="25" spans="1:4" ht="18.75">
      <c r="A25" s="137" t="s">
        <v>16</v>
      </c>
      <c r="B25" s="138" t="s">
        <v>175</v>
      </c>
      <c r="C25" s="140"/>
      <c r="D25" s="141">
        <v>2634365</v>
      </c>
    </row>
    <row r="26" spans="1:4" ht="18.75">
      <c r="A26" s="137" t="s">
        <v>26</v>
      </c>
      <c r="B26" s="138" t="s">
        <v>176</v>
      </c>
      <c r="C26" s="141"/>
      <c r="D26" s="141">
        <v>95585</v>
      </c>
    </row>
    <row r="27" spans="1:4" ht="18.75">
      <c r="A27" s="137" t="s">
        <v>177</v>
      </c>
      <c r="B27" s="138" t="s">
        <v>178</v>
      </c>
      <c r="C27" s="141"/>
      <c r="D27" s="141">
        <v>372194</v>
      </c>
    </row>
    <row r="28" spans="1:5" ht="18.75">
      <c r="A28" s="137" t="s">
        <v>27</v>
      </c>
      <c r="B28" s="143" t="s">
        <v>175</v>
      </c>
      <c r="C28" s="140"/>
      <c r="D28" s="144">
        <v>1758619.85</v>
      </c>
      <c r="E28" s="1">
        <f>C28-D28</f>
        <v>-1758619.85</v>
      </c>
    </row>
    <row r="29" spans="1:5" s="14" customFormat="1" ht="18.75">
      <c r="A29" s="145"/>
      <c r="B29" s="146"/>
      <c r="C29" s="147"/>
      <c r="D29" s="148"/>
      <c r="E29" s="13"/>
    </row>
    <row r="30" spans="1:5" s="14" customFormat="1" ht="19.5" thickBot="1">
      <c r="A30" s="93"/>
      <c r="B30" s="92"/>
      <c r="C30" s="149">
        <f>SUM(C7:C28)</f>
        <v>70137712.61000001</v>
      </c>
      <c r="D30" s="150">
        <f>SUM(D21:D29)</f>
        <v>70137712.61</v>
      </c>
      <c r="E30" s="13"/>
    </row>
    <row r="31" spans="1:4" s="8" customFormat="1" ht="19.5" thickTop="1">
      <c r="A31" s="223"/>
      <c r="B31" s="224"/>
      <c r="C31" s="225"/>
      <c r="D31" s="225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8">
      <selection activeCell="A8" sqref="A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2" t="s">
        <v>109</v>
      </c>
      <c r="B1" s="202"/>
      <c r="C1" s="202"/>
      <c r="D1" s="202"/>
    </row>
    <row r="2" spans="1:4" ht="21">
      <c r="A2" s="203" t="s">
        <v>72</v>
      </c>
      <c r="B2" s="203"/>
      <c r="C2" s="203"/>
      <c r="D2" s="203"/>
    </row>
    <row r="3" spans="1:4" ht="21">
      <c r="A3" s="204" t="s">
        <v>262</v>
      </c>
      <c r="B3" s="204"/>
      <c r="C3" s="204"/>
      <c r="D3" s="204"/>
    </row>
    <row r="4" spans="1:4" ht="19.5">
      <c r="A4" s="17" t="s">
        <v>1</v>
      </c>
      <c r="B4" s="17" t="s">
        <v>73</v>
      </c>
      <c r="C4" s="17" t="s">
        <v>45</v>
      </c>
      <c r="D4" s="18" t="s">
        <v>110</v>
      </c>
    </row>
    <row r="5" spans="1:4" ht="19.5">
      <c r="A5" s="19"/>
      <c r="B5" s="20"/>
      <c r="C5" s="21" t="s">
        <v>74</v>
      </c>
      <c r="D5" s="22"/>
    </row>
    <row r="6" spans="1:4" ht="19.5">
      <c r="A6" s="23" t="s">
        <v>75</v>
      </c>
      <c r="B6" s="24"/>
      <c r="C6" s="25"/>
      <c r="D6" s="26"/>
    </row>
    <row r="7" spans="1:4" ht="19.5">
      <c r="A7" s="27" t="s">
        <v>111</v>
      </c>
      <c r="B7" s="28" t="s">
        <v>112</v>
      </c>
      <c r="C7" s="25"/>
      <c r="D7" s="26"/>
    </row>
    <row r="8" spans="1:4" ht="19.5">
      <c r="A8" s="29" t="s">
        <v>76</v>
      </c>
      <c r="B8" s="28" t="s">
        <v>113</v>
      </c>
      <c r="C8" s="30">
        <v>500000</v>
      </c>
      <c r="D8" s="26">
        <v>73772</v>
      </c>
    </row>
    <row r="9" spans="1:4" ht="19.5">
      <c r="A9" s="29" t="s">
        <v>77</v>
      </c>
      <c r="B9" s="28" t="s">
        <v>114</v>
      </c>
      <c r="C9" s="30">
        <v>135000</v>
      </c>
      <c r="D9" s="26">
        <v>79073</v>
      </c>
    </row>
    <row r="10" spans="1:4" ht="19.5">
      <c r="A10" s="29" t="s">
        <v>78</v>
      </c>
      <c r="B10" s="28" t="s">
        <v>115</v>
      </c>
      <c r="C10" s="30">
        <v>150000</v>
      </c>
      <c r="D10" s="26">
        <v>25060</v>
      </c>
    </row>
    <row r="11" spans="1:4" ht="19.5">
      <c r="A11" s="31" t="s">
        <v>79</v>
      </c>
      <c r="B11" s="20"/>
      <c r="C11" s="32">
        <f>SUM(C8:C10)</f>
        <v>785000</v>
      </c>
      <c r="D11" s="33">
        <f>SUM(D8:D10)</f>
        <v>177905</v>
      </c>
    </row>
    <row r="12" spans="1:4" ht="19.5">
      <c r="A12" s="23" t="s">
        <v>80</v>
      </c>
      <c r="B12" s="28" t="s">
        <v>116</v>
      </c>
      <c r="C12" s="34"/>
      <c r="D12" s="26"/>
    </row>
    <row r="13" spans="1:4" ht="19.5">
      <c r="A13" s="29" t="s">
        <v>179</v>
      </c>
      <c r="B13" s="28" t="s">
        <v>117</v>
      </c>
      <c r="C13" s="35">
        <v>473000</v>
      </c>
      <c r="D13" s="26">
        <v>139020</v>
      </c>
    </row>
    <row r="14" spans="1:4" ht="19.5">
      <c r="A14" s="29" t="s">
        <v>81</v>
      </c>
      <c r="B14" s="28" t="s">
        <v>118</v>
      </c>
      <c r="C14" s="35">
        <v>7000</v>
      </c>
      <c r="D14" s="26">
        <v>2700</v>
      </c>
    </row>
    <row r="15" spans="1:4" ht="19.5">
      <c r="A15" s="29" t="s">
        <v>82</v>
      </c>
      <c r="B15" s="28" t="s">
        <v>119</v>
      </c>
      <c r="C15" s="35">
        <v>15000</v>
      </c>
      <c r="D15" s="26">
        <v>118156</v>
      </c>
    </row>
    <row r="16" spans="1:4" ht="19.5">
      <c r="A16" s="29" t="s">
        <v>83</v>
      </c>
      <c r="B16" s="28" t="s">
        <v>120</v>
      </c>
      <c r="C16" s="35">
        <v>61000</v>
      </c>
      <c r="D16" s="26">
        <v>21000</v>
      </c>
    </row>
    <row r="17" spans="1:4" ht="19.5">
      <c r="A17" s="29" t="s">
        <v>84</v>
      </c>
      <c r="B17" s="28" t="s">
        <v>121</v>
      </c>
      <c r="C17" s="35">
        <v>2000</v>
      </c>
      <c r="D17" s="26">
        <v>520</v>
      </c>
    </row>
    <row r="18" spans="1:4" ht="19.5">
      <c r="A18" s="29" t="s">
        <v>85</v>
      </c>
      <c r="B18" s="28" t="s">
        <v>122</v>
      </c>
      <c r="C18" s="35">
        <v>6000</v>
      </c>
      <c r="D18" s="26">
        <v>7424</v>
      </c>
    </row>
    <row r="19" spans="1:4" ht="19.5">
      <c r="A19" s="31" t="s">
        <v>79</v>
      </c>
      <c r="B19" s="20"/>
      <c r="C19" s="32">
        <f>SUM(C13:C18)</f>
        <v>564000</v>
      </c>
      <c r="D19" s="33">
        <f>SUM(D13:D18)</f>
        <v>288820</v>
      </c>
    </row>
    <row r="20" spans="1:4" ht="19.5">
      <c r="A20" s="23" t="s">
        <v>123</v>
      </c>
      <c r="B20" s="28" t="s">
        <v>124</v>
      </c>
      <c r="C20" s="25"/>
      <c r="D20" s="26"/>
    </row>
    <row r="21" spans="1:4" ht="19.5">
      <c r="A21" s="29" t="s">
        <v>86</v>
      </c>
      <c r="B21" s="28" t="s">
        <v>125</v>
      </c>
      <c r="C21" s="35">
        <v>200000</v>
      </c>
      <c r="D21" s="26">
        <v>129500</v>
      </c>
    </row>
    <row r="22" spans="1:4" ht="19.5">
      <c r="A22" s="29" t="s">
        <v>87</v>
      </c>
      <c r="B22" s="28" t="s">
        <v>126</v>
      </c>
      <c r="C22" s="35">
        <v>350000</v>
      </c>
      <c r="D22" s="26">
        <v>141303.9</v>
      </c>
    </row>
    <row r="23" spans="1:4" ht="19.5">
      <c r="A23" s="29" t="s">
        <v>88</v>
      </c>
      <c r="B23" s="28" t="s">
        <v>127</v>
      </c>
      <c r="C23" s="36">
        <v>500</v>
      </c>
      <c r="D23" s="26"/>
    </row>
    <row r="24" spans="1:4" ht="19.5">
      <c r="A24" s="31" t="s">
        <v>79</v>
      </c>
      <c r="B24" s="20"/>
      <c r="C24" s="37">
        <f>SUM(C21:C23)</f>
        <v>550500</v>
      </c>
      <c r="D24" s="38">
        <f>SUM(D21:D23)</f>
        <v>270803.9</v>
      </c>
    </row>
    <row r="25" spans="1:4" ht="19.5">
      <c r="A25" s="39" t="s">
        <v>89</v>
      </c>
      <c r="B25" s="28" t="s">
        <v>128</v>
      </c>
      <c r="C25" s="25"/>
      <c r="D25" s="26"/>
    </row>
    <row r="26" spans="1:4" ht="19.5">
      <c r="A26" s="29" t="s">
        <v>90</v>
      </c>
      <c r="B26" s="28" t="s">
        <v>129</v>
      </c>
      <c r="C26" s="35">
        <v>3000</v>
      </c>
      <c r="D26" s="26"/>
    </row>
    <row r="27" spans="1:4" ht="19.5">
      <c r="A27" s="29" t="s">
        <v>91</v>
      </c>
      <c r="B27" s="28" t="s">
        <v>130</v>
      </c>
      <c r="C27" s="35">
        <v>400000</v>
      </c>
      <c r="D27" s="26">
        <v>45000</v>
      </c>
    </row>
    <row r="28" spans="1:4" ht="19.5">
      <c r="A28" s="29" t="s">
        <v>92</v>
      </c>
      <c r="B28" s="28" t="s">
        <v>131</v>
      </c>
      <c r="C28" s="35">
        <v>16000</v>
      </c>
      <c r="D28" s="26">
        <v>23000</v>
      </c>
    </row>
    <row r="29" spans="1:4" ht="19.5">
      <c r="A29" s="31" t="s">
        <v>79</v>
      </c>
      <c r="B29" s="20"/>
      <c r="C29" s="32">
        <f>SUM(C26:C28)</f>
        <v>419000</v>
      </c>
      <c r="D29" s="33">
        <f>SUM(D26:D28)</f>
        <v>68000</v>
      </c>
    </row>
    <row r="30" spans="1:4" ht="19.5">
      <c r="A30" s="39" t="s">
        <v>93</v>
      </c>
      <c r="B30" s="20"/>
      <c r="C30" s="40"/>
      <c r="D30" s="41"/>
    </row>
    <row r="31" spans="1:4" ht="19.5">
      <c r="A31" s="39" t="s">
        <v>132</v>
      </c>
      <c r="B31" s="28" t="s">
        <v>133</v>
      </c>
      <c r="C31" s="40"/>
      <c r="D31" s="41"/>
    </row>
    <row r="32" spans="1:4" ht="19.5">
      <c r="A32" s="29" t="s">
        <v>94</v>
      </c>
      <c r="B32" s="42">
        <v>1001</v>
      </c>
      <c r="C32" s="35">
        <v>8755000</v>
      </c>
      <c r="D32" s="26"/>
    </row>
    <row r="33" spans="1:4" ht="19.5">
      <c r="A33" s="29" t="s">
        <v>180</v>
      </c>
      <c r="B33" s="42">
        <v>1001</v>
      </c>
      <c r="C33" s="35">
        <v>5094000</v>
      </c>
      <c r="D33" s="26">
        <v>1214531.29</v>
      </c>
    </row>
    <row r="34" spans="1:4" ht="19.5">
      <c r="A34" s="29" t="s">
        <v>181</v>
      </c>
      <c r="B34" s="42">
        <v>1005</v>
      </c>
      <c r="C34" s="35">
        <v>2389000</v>
      </c>
      <c r="D34" s="26">
        <v>591897.22</v>
      </c>
    </row>
    <row r="35" spans="1:4" ht="19.5">
      <c r="A35" s="29" t="s">
        <v>95</v>
      </c>
      <c r="B35" s="42">
        <v>1006</v>
      </c>
      <c r="C35" s="35">
        <v>3250000</v>
      </c>
      <c r="D35" s="26">
        <v>1208748.84</v>
      </c>
    </row>
    <row r="36" spans="1:4" ht="19.5">
      <c r="A36" s="29" t="s">
        <v>96</v>
      </c>
      <c r="B36" s="42">
        <v>1010</v>
      </c>
      <c r="C36" s="35">
        <v>80000</v>
      </c>
      <c r="D36" s="26"/>
    </row>
    <row r="37" spans="1:4" ht="19.5">
      <c r="A37" s="29" t="s">
        <v>97</v>
      </c>
      <c r="B37" s="42">
        <v>1011</v>
      </c>
      <c r="C37" s="35">
        <v>188000</v>
      </c>
      <c r="D37" s="26">
        <v>26683.82</v>
      </c>
    </row>
    <row r="38" spans="1:4" ht="19.5">
      <c r="A38" s="29" t="s">
        <v>98</v>
      </c>
      <c r="B38" s="42">
        <v>1013</v>
      </c>
      <c r="C38" s="35">
        <v>2125000</v>
      </c>
      <c r="D38" s="26"/>
    </row>
    <row r="39" spans="1:4" ht="19.5">
      <c r="A39" s="29" t="s">
        <v>99</v>
      </c>
      <c r="B39" s="42">
        <v>1004</v>
      </c>
      <c r="C39" s="35">
        <v>55000</v>
      </c>
      <c r="D39" s="26">
        <v>13730</v>
      </c>
    </row>
    <row r="40" spans="1:4" ht="19.5">
      <c r="A40" s="31"/>
      <c r="B40" s="20"/>
      <c r="C40" s="32">
        <f>SUM(C32:C39)</f>
        <v>21936000</v>
      </c>
      <c r="D40" s="33">
        <f>SUM(D32:D39)</f>
        <v>3055591.17</v>
      </c>
    </row>
    <row r="41" spans="1:4" ht="19.5">
      <c r="A41" s="23" t="s">
        <v>100</v>
      </c>
      <c r="B41" s="24"/>
      <c r="C41" s="25"/>
      <c r="D41" s="26"/>
    </row>
    <row r="42" spans="1:4" ht="19.5">
      <c r="A42" s="43" t="s">
        <v>134</v>
      </c>
      <c r="B42" s="42"/>
      <c r="C42" s="25"/>
      <c r="D42" s="26"/>
    </row>
    <row r="43" spans="1:4" ht="19.5">
      <c r="A43" s="29"/>
      <c r="B43" s="42"/>
      <c r="C43" s="35"/>
      <c r="D43" s="26"/>
    </row>
    <row r="44" spans="1:4" ht="19.5">
      <c r="A44" s="29" t="s">
        <v>182</v>
      </c>
      <c r="B44" s="42">
        <v>2002</v>
      </c>
      <c r="C44" s="35">
        <v>19060000</v>
      </c>
      <c r="D44" s="26"/>
    </row>
    <row r="45" spans="1:4" ht="19.5">
      <c r="A45" s="29" t="s">
        <v>135</v>
      </c>
      <c r="B45" s="42"/>
      <c r="C45" s="35"/>
      <c r="D45" s="44">
        <v>959279</v>
      </c>
    </row>
    <row r="46" spans="1:4" ht="19.5">
      <c r="A46" s="45" t="s">
        <v>136</v>
      </c>
      <c r="B46" s="46"/>
      <c r="C46" s="47"/>
      <c r="D46" s="48">
        <v>2032000</v>
      </c>
    </row>
    <row r="47" spans="1:4" ht="19.5">
      <c r="A47" s="49"/>
      <c r="B47" s="49" t="s">
        <v>61</v>
      </c>
      <c r="C47" s="50"/>
      <c r="D47" s="51"/>
    </row>
    <row r="48" spans="1:4" ht="19.5">
      <c r="A48" s="17" t="s">
        <v>1</v>
      </c>
      <c r="B48" s="17" t="s">
        <v>73</v>
      </c>
      <c r="C48" s="17" t="s">
        <v>45</v>
      </c>
      <c r="D48" s="18" t="s">
        <v>110</v>
      </c>
    </row>
    <row r="49" spans="1:4" ht="19.5">
      <c r="A49" s="52"/>
      <c r="B49" s="21"/>
      <c r="C49" s="21" t="s">
        <v>74</v>
      </c>
      <c r="D49" s="22"/>
    </row>
    <row r="50" spans="1:4" ht="19.5">
      <c r="A50" s="29" t="s">
        <v>137</v>
      </c>
      <c r="B50" s="42"/>
      <c r="C50" s="35"/>
      <c r="D50" s="44">
        <v>42000</v>
      </c>
    </row>
    <row r="51" spans="1:4" ht="19.5">
      <c r="A51" s="29" t="s">
        <v>138</v>
      </c>
      <c r="B51" s="42"/>
      <c r="C51" s="35"/>
      <c r="D51" s="44">
        <v>20000</v>
      </c>
    </row>
    <row r="52" spans="1:4" ht="19.5">
      <c r="A52" s="29" t="s">
        <v>139</v>
      </c>
      <c r="B52" s="42"/>
      <c r="C52" s="35"/>
      <c r="D52" s="44">
        <v>10238235</v>
      </c>
    </row>
    <row r="53" spans="1:4" ht="19.5">
      <c r="A53" s="29" t="s">
        <v>140</v>
      </c>
      <c r="B53" s="42"/>
      <c r="C53" s="35"/>
      <c r="D53" s="44"/>
    </row>
    <row r="54" spans="1:4" ht="19.5">
      <c r="A54" s="29" t="s">
        <v>141</v>
      </c>
      <c r="B54" s="42"/>
      <c r="C54" s="35"/>
      <c r="D54" s="44">
        <v>135000</v>
      </c>
    </row>
    <row r="55" spans="1:4" ht="20.25" thickBot="1">
      <c r="A55" s="53" t="s">
        <v>79</v>
      </c>
      <c r="B55" s="21"/>
      <c r="C55" s="54">
        <f>SUM(C43:C44)</f>
        <v>19060000</v>
      </c>
      <c r="D55" s="55">
        <f>SUM(D41:D54)</f>
        <v>13426514</v>
      </c>
    </row>
    <row r="56" spans="1:4" ht="21" thickBot="1">
      <c r="A56" s="56" t="s">
        <v>101</v>
      </c>
      <c r="B56" s="57"/>
      <c r="C56" s="58">
        <f>C11+C19+C24+C29+C40+C55</f>
        <v>43314500</v>
      </c>
      <c r="D56" s="59">
        <f>D11+D19+D24+D29+D40+D55</f>
        <v>17287634.07</v>
      </c>
    </row>
    <row r="57" spans="1:4" ht="19.5">
      <c r="A57" s="60" t="s">
        <v>102</v>
      </c>
      <c r="B57" s="61"/>
      <c r="C57" s="40"/>
      <c r="D57" s="62"/>
    </row>
    <row r="58" spans="1:4" ht="19.5">
      <c r="A58" s="65" t="s">
        <v>183</v>
      </c>
      <c r="B58" s="42">
        <v>3001</v>
      </c>
      <c r="C58" s="40"/>
      <c r="D58" s="64"/>
    </row>
    <row r="59" spans="1:4" ht="19.5">
      <c r="A59" s="65" t="s">
        <v>184</v>
      </c>
      <c r="B59" s="42"/>
      <c r="C59" s="40"/>
      <c r="D59" s="64"/>
    </row>
    <row r="60" spans="1:4" ht="19.5">
      <c r="A60" s="65" t="s">
        <v>185</v>
      </c>
      <c r="B60" s="42">
        <v>3002</v>
      </c>
      <c r="C60" s="40"/>
      <c r="D60" s="64">
        <v>2457600</v>
      </c>
    </row>
    <row r="61" spans="1:4" ht="19.5">
      <c r="A61" s="65" t="s">
        <v>144</v>
      </c>
      <c r="B61" s="42"/>
      <c r="C61" s="40"/>
      <c r="D61" s="64"/>
    </row>
    <row r="62" spans="1:4" ht="19.5">
      <c r="A62" s="65" t="s">
        <v>143</v>
      </c>
      <c r="B62" s="42">
        <v>3003</v>
      </c>
      <c r="C62" s="40"/>
      <c r="D62" s="64">
        <v>6837000</v>
      </c>
    </row>
    <row r="63" spans="1:4" ht="19.5">
      <c r="A63" s="65" t="s">
        <v>145</v>
      </c>
      <c r="B63" s="42"/>
      <c r="C63" s="40"/>
      <c r="D63" s="64"/>
    </row>
    <row r="64" spans="1:4" ht="19.5">
      <c r="A64" s="65" t="s">
        <v>186</v>
      </c>
      <c r="B64" s="42">
        <v>3004</v>
      </c>
      <c r="C64" s="40"/>
      <c r="D64" s="64">
        <v>1859934.47</v>
      </c>
    </row>
    <row r="65" spans="1:4" ht="19.5">
      <c r="A65" s="65" t="s">
        <v>146</v>
      </c>
      <c r="B65" s="42"/>
      <c r="C65" s="40"/>
      <c r="D65" s="64"/>
    </row>
    <row r="66" spans="1:4" ht="19.5">
      <c r="A66" s="65" t="s">
        <v>187</v>
      </c>
      <c r="B66" s="42">
        <v>3005</v>
      </c>
      <c r="C66" s="40"/>
      <c r="D66" s="64">
        <v>39855</v>
      </c>
    </row>
    <row r="67" spans="1:4" ht="19.5">
      <c r="A67" s="65" t="s">
        <v>188</v>
      </c>
      <c r="B67" s="42"/>
      <c r="C67" s="40"/>
      <c r="D67" s="64"/>
    </row>
    <row r="68" spans="1:4" ht="19.5">
      <c r="A68" s="65" t="s">
        <v>147</v>
      </c>
      <c r="B68" s="42">
        <v>3006</v>
      </c>
      <c r="C68" s="40"/>
      <c r="D68" s="64"/>
    </row>
    <row r="69" spans="1:4" ht="19.5">
      <c r="A69" s="65" t="s">
        <v>189</v>
      </c>
      <c r="B69" s="42"/>
      <c r="C69" s="40"/>
      <c r="D69" s="64"/>
    </row>
    <row r="70" spans="1:4" ht="19.5">
      <c r="A70" s="65" t="s">
        <v>148</v>
      </c>
      <c r="B70" s="42">
        <v>3007</v>
      </c>
      <c r="C70" s="40"/>
      <c r="D70" s="64">
        <v>394920</v>
      </c>
    </row>
    <row r="71" spans="1:4" ht="19.5">
      <c r="A71" s="65" t="s">
        <v>149</v>
      </c>
      <c r="B71" s="42"/>
      <c r="C71" s="40"/>
      <c r="D71" s="64"/>
    </row>
    <row r="72" spans="1:4" ht="19.5">
      <c r="A72" s="65" t="s">
        <v>150</v>
      </c>
      <c r="B72" s="42">
        <v>3008</v>
      </c>
      <c r="C72" s="40"/>
      <c r="D72" s="64">
        <v>136935</v>
      </c>
    </row>
    <row r="73" spans="1:4" ht="19.5">
      <c r="A73" s="65" t="s">
        <v>151</v>
      </c>
      <c r="B73" s="42"/>
      <c r="C73" s="40"/>
      <c r="D73" s="64"/>
    </row>
    <row r="74" spans="1:4" ht="19.5">
      <c r="A74" s="65" t="s">
        <v>263</v>
      </c>
      <c r="B74" s="42">
        <v>3009</v>
      </c>
      <c r="C74" s="40"/>
      <c r="D74" s="64">
        <v>134400</v>
      </c>
    </row>
    <row r="75" spans="1:4" ht="19.5">
      <c r="A75" s="65" t="s">
        <v>152</v>
      </c>
      <c r="B75" s="42">
        <v>3010</v>
      </c>
      <c r="C75" s="40"/>
      <c r="D75" s="64"/>
    </row>
    <row r="76" spans="1:4" ht="19.5">
      <c r="A76" s="65" t="s">
        <v>103</v>
      </c>
      <c r="B76" s="42"/>
      <c r="C76" s="40"/>
      <c r="D76" s="64"/>
    </row>
    <row r="77" spans="1:4" ht="19.5">
      <c r="A77" s="65" t="s">
        <v>153</v>
      </c>
      <c r="B77" s="42">
        <v>3011</v>
      </c>
      <c r="C77" s="40"/>
      <c r="D77" s="64"/>
    </row>
    <row r="78" spans="1:4" ht="19.5">
      <c r="A78" s="65" t="s">
        <v>154</v>
      </c>
      <c r="B78" s="42">
        <v>3012</v>
      </c>
      <c r="C78" s="40"/>
      <c r="D78" s="64"/>
    </row>
    <row r="79" spans="1:4" ht="19.5">
      <c r="A79" s="65" t="s">
        <v>155</v>
      </c>
      <c r="B79" s="20"/>
      <c r="C79" s="40"/>
      <c r="D79" s="64"/>
    </row>
    <row r="80" spans="1:4" ht="19.5">
      <c r="A80" s="65" t="s">
        <v>156</v>
      </c>
      <c r="B80" s="20">
        <v>3013</v>
      </c>
      <c r="C80" s="40"/>
      <c r="D80" s="64"/>
    </row>
    <row r="81" spans="1:4" ht="19.5">
      <c r="A81" s="65" t="s">
        <v>157</v>
      </c>
      <c r="B81" s="20"/>
      <c r="C81" s="40"/>
      <c r="D81" s="64"/>
    </row>
    <row r="82" spans="1:4" ht="19.5">
      <c r="A82" s="65" t="s">
        <v>158</v>
      </c>
      <c r="B82" s="20">
        <v>3014</v>
      </c>
      <c r="C82" s="40"/>
      <c r="D82" s="64"/>
    </row>
    <row r="83" spans="1:4" ht="19.5">
      <c r="A83" s="65" t="s">
        <v>159</v>
      </c>
      <c r="B83" s="20"/>
      <c r="C83" s="40"/>
      <c r="D83" s="64"/>
    </row>
    <row r="84" spans="1:4" ht="19.5">
      <c r="A84" s="31" t="s">
        <v>79</v>
      </c>
      <c r="B84" s="20"/>
      <c r="C84" s="40"/>
      <c r="D84" s="67">
        <f>SUM(D57:D82)</f>
        <v>11860644.47</v>
      </c>
    </row>
    <row r="85" spans="1:4" ht="19.5">
      <c r="A85" s="63" t="s">
        <v>142</v>
      </c>
      <c r="B85" s="20"/>
      <c r="C85" s="40"/>
      <c r="D85" s="64"/>
    </row>
    <row r="86" spans="1:4" ht="19.5">
      <c r="A86" s="65" t="s">
        <v>190</v>
      </c>
      <c r="B86" s="20"/>
      <c r="C86" s="40"/>
      <c r="D86" s="64"/>
    </row>
    <row r="87" spans="1:4" ht="19.5">
      <c r="A87" s="65" t="s">
        <v>191</v>
      </c>
      <c r="B87" s="20"/>
      <c r="C87" s="40"/>
      <c r="D87" s="64"/>
    </row>
    <row r="88" spans="1:4" ht="19.5">
      <c r="A88" s="65" t="s">
        <v>192</v>
      </c>
      <c r="B88" s="20"/>
      <c r="C88" s="40"/>
      <c r="D88" s="64"/>
    </row>
    <row r="89" spans="1:4" ht="19.5">
      <c r="A89" s="65" t="s">
        <v>193</v>
      </c>
      <c r="B89" s="20"/>
      <c r="C89" s="40"/>
      <c r="D89" s="64"/>
    </row>
    <row r="90" spans="1:4" ht="19.5">
      <c r="A90" s="65" t="s">
        <v>194</v>
      </c>
      <c r="B90" s="20"/>
      <c r="C90" s="40"/>
      <c r="D90" s="64">
        <v>111500</v>
      </c>
    </row>
    <row r="91" spans="1:4" ht="19.5">
      <c r="A91" s="65" t="s">
        <v>195</v>
      </c>
      <c r="B91" s="20"/>
      <c r="C91" s="40"/>
      <c r="D91" s="64"/>
    </row>
    <row r="92" spans="1:4" ht="19.5">
      <c r="A92" s="53" t="s">
        <v>79</v>
      </c>
      <c r="B92" s="21"/>
      <c r="C92" s="151"/>
      <c r="D92" s="67">
        <f>SUM(D86:D91)</f>
        <v>111500</v>
      </c>
    </row>
    <row r="93" spans="1:4" ht="19.5">
      <c r="A93" s="49"/>
      <c r="B93" s="49" t="s">
        <v>196</v>
      </c>
      <c r="C93" s="50"/>
      <c r="D93" s="51"/>
    </row>
    <row r="94" spans="1:4" ht="19.5">
      <c r="A94" s="17" t="s">
        <v>1</v>
      </c>
      <c r="B94" s="17" t="s">
        <v>73</v>
      </c>
      <c r="C94" s="17" t="s">
        <v>45</v>
      </c>
      <c r="D94" s="18" t="s">
        <v>110</v>
      </c>
    </row>
    <row r="95" spans="1:4" ht="19.5">
      <c r="A95" s="52"/>
      <c r="B95" s="21"/>
      <c r="C95" s="21" t="s">
        <v>74</v>
      </c>
      <c r="D95" s="22"/>
    </row>
    <row r="96" spans="1:4" ht="19.5">
      <c r="A96" s="56" t="s">
        <v>197</v>
      </c>
      <c r="B96" s="57"/>
      <c r="C96" s="66" t="s">
        <v>104</v>
      </c>
      <c r="D96" s="67">
        <f>D84+D92</f>
        <v>11972144.47</v>
      </c>
    </row>
    <row r="97" spans="1:4" ht="19.5">
      <c r="A97" s="205"/>
      <c r="B97" s="205"/>
      <c r="C97" s="205"/>
      <c r="D97" s="205"/>
    </row>
    <row r="98" spans="1:4" ht="19.5">
      <c r="A98" s="152"/>
      <c r="B98" s="49"/>
      <c r="C98" s="153"/>
      <c r="D98" s="51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6">
      <selection activeCell="B10" sqref="B10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8"/>
      <c r="B1" s="69"/>
      <c r="C1" s="69"/>
      <c r="D1" s="70"/>
      <c r="E1" s="70"/>
      <c r="F1" s="154" t="s">
        <v>28</v>
      </c>
    </row>
    <row r="2" spans="1:6" ht="25.5">
      <c r="A2" s="68"/>
      <c r="B2" s="69"/>
      <c r="C2" s="69"/>
      <c r="D2" s="70"/>
      <c r="E2" s="70"/>
      <c r="F2" s="68"/>
    </row>
    <row r="3" spans="1:6" ht="27.75">
      <c r="A3" s="206" t="s">
        <v>29</v>
      </c>
      <c r="B3" s="206"/>
      <c r="C3" s="206"/>
      <c r="D3" s="206"/>
      <c r="E3" s="206"/>
      <c r="F3" s="206"/>
    </row>
    <row r="4" spans="1:6" ht="27.75">
      <c r="A4" s="206" t="s">
        <v>30</v>
      </c>
      <c r="B4" s="206"/>
      <c r="C4" s="206"/>
      <c r="D4" s="206"/>
      <c r="E4" s="206"/>
      <c r="F4" s="206"/>
    </row>
    <row r="5" spans="1:6" ht="27.75">
      <c r="A5" s="206" t="s">
        <v>264</v>
      </c>
      <c r="B5" s="206"/>
      <c r="C5" s="206"/>
      <c r="D5" s="206"/>
      <c r="E5" s="206"/>
      <c r="F5" s="206"/>
    </row>
    <row r="6" spans="1:6" ht="25.5">
      <c r="A6" s="71" t="s">
        <v>31</v>
      </c>
      <c r="B6" s="71" t="s">
        <v>1</v>
      </c>
      <c r="C6" s="155" t="s">
        <v>32</v>
      </c>
      <c r="D6" s="72" t="s">
        <v>160</v>
      </c>
      <c r="E6" s="72" t="s">
        <v>161</v>
      </c>
      <c r="F6" s="71" t="s">
        <v>33</v>
      </c>
    </row>
    <row r="7" spans="1:6" ht="25.5">
      <c r="A7" s="73">
        <v>1</v>
      </c>
      <c r="B7" s="74" t="s">
        <v>34</v>
      </c>
      <c r="C7" s="75">
        <f>'[1]พ.ย.'!F7</f>
        <v>14936.55</v>
      </c>
      <c r="D7" s="156"/>
      <c r="E7" s="157">
        <v>16.85</v>
      </c>
      <c r="F7" s="76">
        <f>C7+D7-E7</f>
        <v>14919.699999999999</v>
      </c>
    </row>
    <row r="8" spans="1:6" ht="25.5">
      <c r="A8" s="77">
        <v>2</v>
      </c>
      <c r="B8" s="78" t="s">
        <v>35</v>
      </c>
      <c r="C8" s="79">
        <f>'[1]พ.ย.'!F8</f>
        <v>17923.86</v>
      </c>
      <c r="D8" s="158"/>
      <c r="E8" s="159">
        <v>20.22</v>
      </c>
      <c r="F8" s="80">
        <f>C8+D8-E8</f>
        <v>17903.64</v>
      </c>
    </row>
    <row r="9" spans="1:6" ht="25.5">
      <c r="A9" s="77">
        <v>3</v>
      </c>
      <c r="B9" s="78" t="s">
        <v>36</v>
      </c>
      <c r="C9" s="79">
        <v>773190.4</v>
      </c>
      <c r="D9" s="158"/>
      <c r="E9" s="159">
        <v>24600</v>
      </c>
      <c r="F9" s="80">
        <f aca="true" t="shared" si="0" ref="F9:F15">C9+D9-E9</f>
        <v>748590.4</v>
      </c>
    </row>
    <row r="10" spans="1:6" ht="25.5">
      <c r="A10" s="77">
        <v>4</v>
      </c>
      <c r="B10" s="78" t="s">
        <v>37</v>
      </c>
      <c r="C10" s="79">
        <v>57000.3</v>
      </c>
      <c r="D10" s="158">
        <v>1697.09</v>
      </c>
      <c r="E10" s="159">
        <v>57000.3</v>
      </c>
      <c r="F10" s="80">
        <f t="shared" si="0"/>
        <v>1697.0899999999965</v>
      </c>
    </row>
    <row r="11" spans="1:6" ht="25.5">
      <c r="A11" s="77">
        <v>5</v>
      </c>
      <c r="B11" s="78" t="s">
        <v>38</v>
      </c>
      <c r="C11" s="79">
        <v>13470.22</v>
      </c>
      <c r="D11" s="158">
        <v>5239.8</v>
      </c>
      <c r="E11" s="159">
        <v>18706.05</v>
      </c>
      <c r="F11" s="80">
        <f t="shared" si="0"/>
        <v>3.970000000001164</v>
      </c>
    </row>
    <row r="12" spans="1:6" ht="25.5">
      <c r="A12" s="77">
        <v>6</v>
      </c>
      <c r="B12" s="78" t="s">
        <v>39</v>
      </c>
      <c r="C12" s="79">
        <f>'[1]พ.ย.'!F12</f>
        <v>0</v>
      </c>
      <c r="D12" s="158"/>
      <c r="E12" s="159"/>
      <c r="F12" s="80">
        <f t="shared" si="0"/>
        <v>0</v>
      </c>
    </row>
    <row r="13" spans="1:6" ht="25.5">
      <c r="A13" s="77">
        <v>7</v>
      </c>
      <c r="B13" s="78" t="s">
        <v>162</v>
      </c>
      <c r="C13" s="79">
        <f>'[1]พ.ย.'!F13</f>
        <v>5.05</v>
      </c>
      <c r="D13" s="158"/>
      <c r="E13" s="159"/>
      <c r="F13" s="80">
        <f t="shared" si="0"/>
        <v>5.05</v>
      </c>
    </row>
    <row r="14" spans="1:6" ht="25.5">
      <c r="A14" s="77">
        <v>8</v>
      </c>
      <c r="B14" s="78" t="s">
        <v>40</v>
      </c>
      <c r="C14" s="79">
        <v>11074</v>
      </c>
      <c r="D14" s="158">
        <v>11381</v>
      </c>
      <c r="E14" s="159">
        <v>11074</v>
      </c>
      <c r="F14" s="80">
        <f t="shared" si="0"/>
        <v>11381</v>
      </c>
    </row>
    <row r="15" spans="1:6" ht="25.5">
      <c r="A15" s="77">
        <v>9</v>
      </c>
      <c r="B15" s="226" t="s">
        <v>39</v>
      </c>
      <c r="C15" s="160">
        <f>'[1]พ.ย.'!F15</f>
        <v>0</v>
      </c>
      <c r="D15" s="161"/>
      <c r="E15" s="227"/>
      <c r="F15" s="228">
        <f t="shared" si="0"/>
        <v>0</v>
      </c>
    </row>
    <row r="16" spans="1:6" ht="26.25" thickBot="1">
      <c r="A16" s="207" t="s">
        <v>41</v>
      </c>
      <c r="B16" s="229"/>
      <c r="C16" s="162">
        <f>SUM(C7:C15)</f>
        <v>887600.3800000001</v>
      </c>
      <c r="D16" s="162">
        <f>SUM(D7:D15)</f>
        <v>18317.89</v>
      </c>
      <c r="E16" s="162">
        <f>SUM(E7:E15)</f>
        <v>111417.42</v>
      </c>
      <c r="F16" s="162">
        <f>SUM(F7:F15)</f>
        <v>794500.85</v>
      </c>
    </row>
    <row r="17" spans="1:6" ht="26.25" thickTop="1">
      <c r="A17" s="68"/>
      <c r="B17" s="69"/>
      <c r="C17" s="69"/>
      <c r="D17" s="70"/>
      <c r="E17" s="70"/>
      <c r="F17" s="69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1"/>
      <c r="B1" s="81"/>
      <c r="C1" s="81"/>
      <c r="D1" s="81"/>
      <c r="E1" s="81"/>
      <c r="F1" s="209" t="s">
        <v>198</v>
      </c>
      <c r="G1" s="209"/>
    </row>
    <row r="2" spans="1:7" ht="26.25">
      <c r="A2" s="210" t="s">
        <v>199</v>
      </c>
      <c r="B2" s="210"/>
      <c r="C2" s="210"/>
      <c r="D2" s="210"/>
      <c r="E2" s="210"/>
      <c r="F2" s="210"/>
      <c r="G2" s="210"/>
    </row>
    <row r="3" spans="1:7" ht="21">
      <c r="A3" s="200" t="s">
        <v>105</v>
      </c>
      <c r="B3" s="200"/>
      <c r="C3" s="200"/>
      <c r="D3" s="200"/>
      <c r="E3" s="200"/>
      <c r="F3" s="200"/>
      <c r="G3" s="200"/>
    </row>
    <row r="4" spans="1:7" ht="21">
      <c r="A4" s="201" t="s">
        <v>265</v>
      </c>
      <c r="B4" s="201"/>
      <c r="C4" s="201"/>
      <c r="D4" s="201"/>
      <c r="E4" s="201"/>
      <c r="F4" s="201"/>
      <c r="G4" s="201"/>
    </row>
    <row r="5" spans="1:7" ht="21">
      <c r="A5" s="95" t="s">
        <v>31</v>
      </c>
      <c r="B5" s="183" t="s">
        <v>1</v>
      </c>
      <c r="C5" s="95" t="s">
        <v>163</v>
      </c>
      <c r="D5" s="184" t="s">
        <v>74</v>
      </c>
      <c r="E5" s="95" t="s">
        <v>106</v>
      </c>
      <c r="F5" s="95" t="s">
        <v>107</v>
      </c>
      <c r="G5" s="163" t="s">
        <v>108</v>
      </c>
    </row>
    <row r="6" spans="1:7" ht="21">
      <c r="A6" s="96"/>
      <c r="B6" s="164"/>
      <c r="C6" s="165" t="s">
        <v>200</v>
      </c>
      <c r="D6" s="166"/>
      <c r="E6" s="122"/>
      <c r="F6" s="167"/>
      <c r="G6" s="168"/>
    </row>
    <row r="7" spans="1:7" ht="21">
      <c r="A7" s="84">
        <v>1</v>
      </c>
      <c r="B7" s="169" t="s">
        <v>201</v>
      </c>
      <c r="C7" s="137"/>
      <c r="D7" s="85"/>
      <c r="E7" s="86"/>
      <c r="F7" s="170">
        <f>C7+D7-E7</f>
        <v>0</v>
      </c>
      <c r="G7" s="230"/>
    </row>
    <row r="8" spans="1:7" ht="21">
      <c r="A8" s="84">
        <v>2</v>
      </c>
      <c r="B8" s="169" t="s">
        <v>202</v>
      </c>
      <c r="C8" s="86"/>
      <c r="D8" s="85"/>
      <c r="E8" s="86"/>
      <c r="F8" s="170">
        <f>C8+D8-E8</f>
        <v>0</v>
      </c>
      <c r="G8" s="231"/>
    </row>
    <row r="9" spans="1:7" ht="21">
      <c r="A9" s="84">
        <v>3</v>
      </c>
      <c r="B9" s="169" t="s">
        <v>203</v>
      </c>
      <c r="C9" s="86"/>
      <c r="D9" s="85"/>
      <c r="E9" s="86"/>
      <c r="F9" s="170">
        <f aca="true" t="shared" si="0" ref="F9:F19">C9+D9-E9</f>
        <v>0</v>
      </c>
      <c r="G9" s="231"/>
    </row>
    <row r="10" spans="1:7" ht="21">
      <c r="A10" s="84">
        <v>4</v>
      </c>
      <c r="B10" s="169" t="s">
        <v>204</v>
      </c>
      <c r="C10" s="86">
        <v>177700</v>
      </c>
      <c r="D10" s="85">
        <v>2735600</v>
      </c>
      <c r="E10" s="86">
        <v>1297500</v>
      </c>
      <c r="F10" s="170">
        <f t="shared" si="0"/>
        <v>1615800</v>
      </c>
      <c r="G10" s="88" t="s">
        <v>266</v>
      </c>
    </row>
    <row r="11" spans="1:7" ht="21">
      <c r="A11" s="84">
        <v>5</v>
      </c>
      <c r="B11" s="169" t="s">
        <v>205</v>
      </c>
      <c r="C11" s="86">
        <v>41600</v>
      </c>
      <c r="D11" s="85">
        <v>1228800</v>
      </c>
      <c r="E11" s="86">
        <v>391200</v>
      </c>
      <c r="F11" s="170">
        <f t="shared" si="0"/>
        <v>879200</v>
      </c>
      <c r="G11" s="88"/>
    </row>
    <row r="12" spans="1:7" ht="21">
      <c r="A12" s="84">
        <v>6</v>
      </c>
      <c r="B12" s="169" t="s">
        <v>206</v>
      </c>
      <c r="C12" s="86">
        <v>1400</v>
      </c>
      <c r="D12" s="85"/>
      <c r="E12" s="86"/>
      <c r="F12" s="170">
        <f t="shared" si="0"/>
        <v>1400</v>
      </c>
      <c r="G12" s="231"/>
    </row>
    <row r="13" spans="1:7" ht="21">
      <c r="A13" s="84">
        <v>7</v>
      </c>
      <c r="B13" s="169" t="s">
        <v>207</v>
      </c>
      <c r="C13" s="86">
        <v>30135</v>
      </c>
      <c r="D13" s="85"/>
      <c r="E13" s="86">
        <v>26570</v>
      </c>
      <c r="F13" s="170">
        <f t="shared" si="0"/>
        <v>3565</v>
      </c>
      <c r="G13" s="231" t="s">
        <v>267</v>
      </c>
    </row>
    <row r="14" spans="1:7" ht="21">
      <c r="A14" s="84">
        <v>8</v>
      </c>
      <c r="B14" s="169" t="s">
        <v>208</v>
      </c>
      <c r="C14" s="86">
        <v>134400</v>
      </c>
      <c r="D14" s="85"/>
      <c r="E14" s="86"/>
      <c r="F14" s="170">
        <f t="shared" si="0"/>
        <v>134400</v>
      </c>
      <c r="G14" s="231"/>
    </row>
    <row r="15" spans="1:7" ht="21">
      <c r="A15" s="84">
        <v>9</v>
      </c>
      <c r="B15" s="169" t="s">
        <v>209</v>
      </c>
      <c r="C15" s="86"/>
      <c r="D15" s="85"/>
      <c r="E15" s="86"/>
      <c r="F15" s="170">
        <f t="shared" si="0"/>
        <v>0</v>
      </c>
      <c r="G15" s="87"/>
    </row>
    <row r="16" spans="1:7" ht="21">
      <c r="A16" s="84">
        <v>10</v>
      </c>
      <c r="B16" s="169" t="s">
        <v>210</v>
      </c>
      <c r="C16" s="86"/>
      <c r="D16" s="85"/>
      <c r="E16" s="86"/>
      <c r="F16" s="170">
        <f t="shared" si="0"/>
        <v>0</v>
      </c>
      <c r="G16" s="87"/>
    </row>
    <row r="17" spans="1:7" ht="21">
      <c r="A17" s="84">
        <v>11</v>
      </c>
      <c r="B17" s="169" t="s">
        <v>211</v>
      </c>
      <c r="C17" s="86"/>
      <c r="D17" s="85"/>
      <c r="E17" s="86"/>
      <c r="F17" s="170">
        <f t="shared" si="0"/>
        <v>0</v>
      </c>
      <c r="G17" s="87"/>
    </row>
    <row r="18" spans="1:7" ht="21">
      <c r="A18" s="84">
        <v>12</v>
      </c>
      <c r="B18" s="169" t="s">
        <v>212</v>
      </c>
      <c r="C18" s="86"/>
      <c r="D18" s="85"/>
      <c r="E18" s="86"/>
      <c r="F18" s="170">
        <f t="shared" si="0"/>
        <v>0</v>
      </c>
      <c r="G18" s="87"/>
    </row>
    <row r="19" spans="1:7" ht="21">
      <c r="A19" s="84">
        <v>13</v>
      </c>
      <c r="B19" s="112" t="s">
        <v>213</v>
      </c>
      <c r="C19" s="86"/>
      <c r="D19" s="85"/>
      <c r="E19" s="86"/>
      <c r="F19" s="170">
        <f t="shared" si="0"/>
        <v>0</v>
      </c>
      <c r="G19" s="87"/>
    </row>
    <row r="20" spans="1:7" ht="21">
      <c r="A20" s="84">
        <v>14</v>
      </c>
      <c r="B20" s="112" t="s">
        <v>268</v>
      </c>
      <c r="C20" s="86"/>
      <c r="D20" s="85"/>
      <c r="E20" s="86"/>
      <c r="F20" s="170"/>
      <c r="G20" s="87"/>
    </row>
    <row r="21" spans="1:7" ht="21">
      <c r="A21" s="84"/>
      <c r="B21" s="112"/>
      <c r="C21" s="86"/>
      <c r="D21" s="85"/>
      <c r="E21" s="86"/>
      <c r="F21" s="170"/>
      <c r="G21" s="89"/>
    </row>
    <row r="22" spans="1:7" ht="21.75" thickBot="1">
      <c r="A22" s="90"/>
      <c r="B22" s="171" t="s">
        <v>79</v>
      </c>
      <c r="C22" s="172">
        <f>SUM(C7:C21)</f>
        <v>385235</v>
      </c>
      <c r="D22" s="173">
        <f>SUM(D7:D21)</f>
        <v>3964400</v>
      </c>
      <c r="E22" s="91">
        <f>SUM(E7:E21)</f>
        <v>1715270</v>
      </c>
      <c r="F22" s="91">
        <f>SUM(F7:F21)</f>
        <v>2634365</v>
      </c>
      <c r="G22" s="174"/>
    </row>
    <row r="23" spans="1:7" ht="21.75" thickTop="1">
      <c r="A23" s="208" t="s">
        <v>214</v>
      </c>
      <c r="B23" s="208"/>
      <c r="C23" s="208"/>
      <c r="D23" s="208"/>
      <c r="E23" s="208"/>
      <c r="F23" s="208"/>
      <c r="G23" s="208"/>
    </row>
  </sheetData>
  <sheetProtection/>
  <mergeCells count="5">
    <mergeCell ref="A23:G23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88">
      <selection activeCell="C9" sqref="C9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200" t="s">
        <v>42</v>
      </c>
      <c r="B1" s="200"/>
      <c r="C1" s="200"/>
      <c r="D1" s="200"/>
      <c r="E1" s="200"/>
      <c r="F1" s="200"/>
      <c r="G1" s="200"/>
    </row>
    <row r="2" spans="1:7" ht="21">
      <c r="A2" s="200" t="s">
        <v>269</v>
      </c>
      <c r="B2" s="200"/>
      <c r="C2" s="200"/>
      <c r="D2" s="200"/>
      <c r="E2" s="200"/>
      <c r="F2" s="200"/>
      <c r="G2" s="200"/>
    </row>
    <row r="3" spans="1:7" ht="21">
      <c r="A3" s="200" t="s">
        <v>270</v>
      </c>
      <c r="B3" s="200"/>
      <c r="C3" s="200"/>
      <c r="D3" s="200"/>
      <c r="E3" s="200"/>
      <c r="F3" s="200"/>
      <c r="G3" s="200"/>
    </row>
    <row r="4" spans="1:7" ht="21">
      <c r="A4" s="124"/>
      <c r="B4" s="124"/>
      <c r="C4" s="124"/>
      <c r="D4" s="124"/>
      <c r="E4" s="124"/>
      <c r="F4" s="124"/>
      <c r="G4" s="124"/>
    </row>
    <row r="5" spans="1:7" ht="21">
      <c r="A5" s="217" t="s">
        <v>43</v>
      </c>
      <c r="B5" s="218"/>
      <c r="C5" s="218"/>
      <c r="D5" s="219"/>
      <c r="E5" s="214" t="s">
        <v>1</v>
      </c>
      <c r="F5" s="95"/>
      <c r="G5" s="82" t="s">
        <v>44</v>
      </c>
    </row>
    <row r="6" spans="1:7" ht="21">
      <c r="A6" s="115" t="s">
        <v>45</v>
      </c>
      <c r="B6" s="95" t="s">
        <v>215</v>
      </c>
      <c r="C6" s="220" t="s">
        <v>216</v>
      </c>
      <c r="D6" s="95" t="s">
        <v>46</v>
      </c>
      <c r="E6" s="215"/>
      <c r="F6" s="83" t="s">
        <v>47</v>
      </c>
      <c r="G6" s="83" t="s">
        <v>46</v>
      </c>
    </row>
    <row r="7" spans="1:7" ht="21">
      <c r="A7" s="115" t="s">
        <v>6</v>
      </c>
      <c r="B7" s="83" t="s">
        <v>217</v>
      </c>
      <c r="C7" s="221"/>
      <c r="D7" s="83" t="s">
        <v>6</v>
      </c>
      <c r="E7" s="215"/>
      <c r="F7" s="83" t="s">
        <v>5</v>
      </c>
      <c r="G7" s="83" t="s">
        <v>6</v>
      </c>
    </row>
    <row r="8" spans="1:7" ht="21">
      <c r="A8" s="117"/>
      <c r="B8" s="96"/>
      <c r="C8" s="222"/>
      <c r="D8" s="96"/>
      <c r="E8" s="216"/>
      <c r="F8" s="96"/>
      <c r="G8" s="96"/>
    </row>
    <row r="9" spans="1:7" ht="21">
      <c r="A9" s="98"/>
      <c r="B9" s="98"/>
      <c r="C9" s="98"/>
      <c r="D9" s="86">
        <v>60690429.27</v>
      </c>
      <c r="E9" s="175" t="s">
        <v>48</v>
      </c>
      <c r="F9" s="102"/>
      <c r="G9" s="100">
        <v>49505668.88</v>
      </c>
    </row>
    <row r="10" spans="1:7" ht="21">
      <c r="A10" s="98"/>
      <c r="B10" s="98"/>
      <c r="C10" s="98"/>
      <c r="D10" s="99"/>
      <c r="E10" s="176" t="s">
        <v>49</v>
      </c>
      <c r="F10" s="102"/>
      <c r="G10" s="99"/>
    </row>
    <row r="11" spans="1:7" ht="21">
      <c r="A11" s="86">
        <v>785000</v>
      </c>
      <c r="B11" s="86"/>
      <c r="C11" s="86">
        <f>A11+B11</f>
        <v>785000</v>
      </c>
      <c r="D11" s="100">
        <v>177905</v>
      </c>
      <c r="E11" s="169" t="s">
        <v>50</v>
      </c>
      <c r="F11" s="102" t="s">
        <v>218</v>
      </c>
      <c r="G11" s="100">
        <v>168234.07</v>
      </c>
    </row>
    <row r="12" spans="1:7" ht="21">
      <c r="A12" s="86">
        <v>564000</v>
      </c>
      <c r="B12" s="86"/>
      <c r="C12" s="86">
        <f>A12+B12</f>
        <v>564000</v>
      </c>
      <c r="D12" s="86">
        <v>288820</v>
      </c>
      <c r="E12" s="169" t="s">
        <v>51</v>
      </c>
      <c r="F12" s="102" t="s">
        <v>219</v>
      </c>
      <c r="G12" s="86">
        <v>66520</v>
      </c>
    </row>
    <row r="13" spans="1:7" ht="21">
      <c r="A13" s="86">
        <v>550500</v>
      </c>
      <c r="B13" s="86"/>
      <c r="C13" s="86">
        <f>A13+B13</f>
        <v>550500</v>
      </c>
      <c r="D13" s="103">
        <v>270803.9</v>
      </c>
      <c r="E13" s="169" t="s">
        <v>52</v>
      </c>
      <c r="F13" s="102" t="s">
        <v>220</v>
      </c>
      <c r="G13" s="103"/>
    </row>
    <row r="14" spans="1:7" ht="21">
      <c r="A14" s="86">
        <v>419000</v>
      </c>
      <c r="B14" s="86"/>
      <c r="C14" s="86">
        <f>A14+B14</f>
        <v>419000</v>
      </c>
      <c r="D14" s="103">
        <v>68000</v>
      </c>
      <c r="E14" s="169" t="s">
        <v>53</v>
      </c>
      <c r="F14" s="102" t="s">
        <v>221</v>
      </c>
      <c r="G14" s="103">
        <v>4700</v>
      </c>
    </row>
    <row r="15" spans="1:7" ht="21">
      <c r="A15" s="104">
        <v>21936000</v>
      </c>
      <c r="B15" s="104"/>
      <c r="C15" s="86">
        <f>A15+B15</f>
        <v>21936000</v>
      </c>
      <c r="D15" s="105">
        <v>3055591.17</v>
      </c>
      <c r="E15" s="177" t="s">
        <v>54</v>
      </c>
      <c r="F15" s="107" t="s">
        <v>222</v>
      </c>
      <c r="G15" s="105">
        <v>1030689.81</v>
      </c>
    </row>
    <row r="16" spans="1:7" ht="21">
      <c r="A16" s="104">
        <v>19060000</v>
      </c>
      <c r="B16" s="104"/>
      <c r="C16" s="86">
        <f>A16+B16</f>
        <v>19060000</v>
      </c>
      <c r="D16" s="103">
        <v>13426514</v>
      </c>
      <c r="E16" s="169" t="s">
        <v>55</v>
      </c>
      <c r="F16" s="102" t="s">
        <v>223</v>
      </c>
      <c r="G16" s="103">
        <v>7854495</v>
      </c>
    </row>
    <row r="17" spans="1:7" ht="21">
      <c r="A17" s="104"/>
      <c r="B17" s="232"/>
      <c r="C17" s="86"/>
      <c r="D17" s="178">
        <v>955741.49</v>
      </c>
      <c r="E17" s="169" t="s">
        <v>56</v>
      </c>
      <c r="F17" s="110">
        <v>215999</v>
      </c>
      <c r="G17" s="105">
        <v>18317.89</v>
      </c>
    </row>
    <row r="18" spans="1:7" ht="21">
      <c r="A18" s="98"/>
      <c r="B18" s="112"/>
      <c r="C18" s="98"/>
      <c r="D18" s="178">
        <v>14232236.47</v>
      </c>
      <c r="E18" s="169" t="s">
        <v>16</v>
      </c>
      <c r="F18" s="102" t="s">
        <v>224</v>
      </c>
      <c r="G18" s="105">
        <v>3964400</v>
      </c>
    </row>
    <row r="19" spans="1:7" ht="21">
      <c r="A19" s="98"/>
      <c r="B19" s="112"/>
      <c r="C19" s="98"/>
      <c r="D19" s="178"/>
      <c r="E19" s="169" t="s">
        <v>26</v>
      </c>
      <c r="F19" s="110">
        <v>211000</v>
      </c>
      <c r="G19" s="105"/>
    </row>
    <row r="20" spans="1:7" ht="21">
      <c r="A20" s="98"/>
      <c r="B20" s="112"/>
      <c r="C20" s="98"/>
      <c r="D20" s="178"/>
      <c r="E20" s="169" t="s">
        <v>57</v>
      </c>
      <c r="F20" s="110">
        <v>212000</v>
      </c>
      <c r="G20" s="105"/>
    </row>
    <row r="21" spans="1:7" ht="21">
      <c r="A21" s="98"/>
      <c r="B21" s="112"/>
      <c r="C21" s="98"/>
      <c r="D21" s="179"/>
      <c r="E21" s="169" t="s">
        <v>12</v>
      </c>
      <c r="F21" s="84">
        <v>113700</v>
      </c>
      <c r="G21" s="86"/>
    </row>
    <row r="22" spans="1:7" ht="21">
      <c r="A22" s="98"/>
      <c r="B22" s="112"/>
      <c r="C22" s="98"/>
      <c r="D22" s="179">
        <v>57012</v>
      </c>
      <c r="E22" s="169" t="s">
        <v>13</v>
      </c>
      <c r="F22" s="102" t="s">
        <v>169</v>
      </c>
      <c r="G22" s="86">
        <v>9500</v>
      </c>
    </row>
    <row r="23" spans="1:7" ht="21">
      <c r="A23" s="98"/>
      <c r="B23" s="112"/>
      <c r="C23" s="98"/>
      <c r="D23" s="180"/>
      <c r="E23" s="169" t="s">
        <v>58</v>
      </c>
      <c r="F23" s="84">
        <v>214000</v>
      </c>
      <c r="G23" s="103"/>
    </row>
    <row r="24" spans="1:7" ht="21">
      <c r="A24" s="98"/>
      <c r="B24" s="112"/>
      <c r="C24" s="98"/>
      <c r="D24" s="180"/>
      <c r="E24" s="169" t="s">
        <v>225</v>
      </c>
      <c r="F24" s="84">
        <v>113301</v>
      </c>
      <c r="G24" s="103"/>
    </row>
    <row r="25" spans="1:7" ht="21">
      <c r="A25" s="98"/>
      <c r="B25" s="112"/>
      <c r="C25" s="98"/>
      <c r="D25" s="180">
        <v>220</v>
      </c>
      <c r="E25" s="169" t="s">
        <v>59</v>
      </c>
      <c r="F25" s="102" t="s">
        <v>226</v>
      </c>
      <c r="G25" s="103">
        <v>220</v>
      </c>
    </row>
    <row r="26" spans="1:7" ht="21">
      <c r="A26" s="98"/>
      <c r="B26" s="112"/>
      <c r="C26" s="98"/>
      <c r="D26" s="180">
        <v>100</v>
      </c>
      <c r="E26" s="169" t="s">
        <v>227</v>
      </c>
      <c r="F26" s="102" t="s">
        <v>228</v>
      </c>
      <c r="G26" s="103"/>
    </row>
    <row r="27" spans="1:7" ht="21">
      <c r="A27" s="98"/>
      <c r="B27" s="112"/>
      <c r="C27" s="98"/>
      <c r="D27" s="180">
        <v>836145.68</v>
      </c>
      <c r="E27" s="169" t="s">
        <v>8</v>
      </c>
      <c r="F27" s="84">
        <v>310000</v>
      </c>
      <c r="G27" s="103"/>
    </row>
    <row r="28" spans="1:7" ht="21">
      <c r="A28" s="98"/>
      <c r="B28" s="112"/>
      <c r="C28" s="98"/>
      <c r="D28" s="180">
        <v>45700</v>
      </c>
      <c r="E28" s="169" t="s">
        <v>229</v>
      </c>
      <c r="F28" s="98"/>
      <c r="G28" s="103"/>
    </row>
    <row r="29" spans="1:7" ht="21">
      <c r="A29" s="98"/>
      <c r="B29" s="112"/>
      <c r="C29" s="98"/>
      <c r="D29" s="180"/>
      <c r="E29" s="181" t="s">
        <v>230</v>
      </c>
      <c r="F29" s="98"/>
      <c r="G29" s="103"/>
    </row>
    <row r="30" spans="1:7" ht="21">
      <c r="A30" s="98"/>
      <c r="B30" s="112"/>
      <c r="C30" s="98"/>
      <c r="D30" s="180"/>
      <c r="E30" s="169" t="s">
        <v>231</v>
      </c>
      <c r="F30" s="98"/>
      <c r="G30" s="103"/>
    </row>
    <row r="31" spans="1:7" ht="21">
      <c r="A31" s="98"/>
      <c r="B31" s="112"/>
      <c r="C31" s="98"/>
      <c r="D31" s="180"/>
      <c r="E31" s="169"/>
      <c r="F31" s="98"/>
      <c r="G31" s="103"/>
    </row>
    <row r="32" spans="1:7" ht="21">
      <c r="A32" s="98"/>
      <c r="B32" s="112"/>
      <c r="C32" s="98"/>
      <c r="D32" s="180"/>
      <c r="E32" s="169"/>
      <c r="F32" s="98"/>
      <c r="G32" s="103"/>
    </row>
    <row r="33" spans="1:7" ht="21">
      <c r="A33" s="98"/>
      <c r="B33" s="112"/>
      <c r="C33" s="98"/>
      <c r="D33" s="180"/>
      <c r="E33" s="169"/>
      <c r="F33" s="98"/>
      <c r="G33" s="103"/>
    </row>
    <row r="34" spans="1:7" ht="21">
      <c r="A34" s="98"/>
      <c r="B34" s="112"/>
      <c r="C34" s="98"/>
      <c r="D34" s="180"/>
      <c r="E34" s="169"/>
      <c r="F34" s="98"/>
      <c r="G34" s="103"/>
    </row>
    <row r="35" spans="1:7" ht="21">
      <c r="A35" s="98"/>
      <c r="B35" s="112"/>
      <c r="C35" s="98"/>
      <c r="D35" s="180"/>
      <c r="E35" s="169"/>
      <c r="F35" s="98"/>
      <c r="G35" s="103"/>
    </row>
    <row r="36" spans="1:7" ht="21">
      <c r="A36" s="98"/>
      <c r="B36" s="112"/>
      <c r="C36" s="98"/>
      <c r="D36" s="180"/>
      <c r="E36" s="169"/>
      <c r="F36" s="98"/>
      <c r="G36" s="103"/>
    </row>
    <row r="37" spans="1:7" ht="21">
      <c r="A37" s="98"/>
      <c r="B37" s="112"/>
      <c r="C37" s="98"/>
      <c r="D37" s="180"/>
      <c r="E37" s="169"/>
      <c r="F37" s="98"/>
      <c r="G37" s="103"/>
    </row>
    <row r="38" spans="1:7" ht="21">
      <c r="A38" s="98"/>
      <c r="B38" s="112"/>
      <c r="C38" s="98"/>
      <c r="D38" s="180"/>
      <c r="E38" s="169"/>
      <c r="F38" s="98"/>
      <c r="G38" s="103"/>
    </row>
    <row r="39" spans="1:7" ht="21">
      <c r="A39" s="98"/>
      <c r="B39" s="112"/>
      <c r="C39" s="98"/>
      <c r="D39" s="180"/>
      <c r="E39" s="169"/>
      <c r="F39" s="98"/>
      <c r="G39" s="103"/>
    </row>
    <row r="40" spans="1:7" ht="21">
      <c r="A40" s="98"/>
      <c r="B40" s="112"/>
      <c r="C40" s="98"/>
      <c r="D40" s="180"/>
      <c r="E40" s="169"/>
      <c r="F40" s="98"/>
      <c r="G40" s="103"/>
    </row>
    <row r="41" spans="1:7" ht="21">
      <c r="A41" s="98"/>
      <c r="B41" s="112"/>
      <c r="C41" s="98"/>
      <c r="D41" s="180"/>
      <c r="E41" s="169"/>
      <c r="F41" s="98"/>
      <c r="G41" s="103"/>
    </row>
    <row r="42" spans="1:7" ht="21">
      <c r="A42" s="98"/>
      <c r="B42" s="112"/>
      <c r="C42" s="98"/>
      <c r="D42" s="180"/>
      <c r="E42" s="169"/>
      <c r="F42" s="98"/>
      <c r="G42" s="103"/>
    </row>
    <row r="43" spans="1:7" ht="21">
      <c r="A43" s="98"/>
      <c r="B43" s="112"/>
      <c r="C43" s="98"/>
      <c r="D43" s="180"/>
      <c r="E43" s="169"/>
      <c r="F43" s="98"/>
      <c r="G43" s="103"/>
    </row>
    <row r="44" spans="1:7" ht="21">
      <c r="A44" s="98"/>
      <c r="B44" s="112"/>
      <c r="C44" s="98"/>
      <c r="D44" s="180"/>
      <c r="E44" s="169"/>
      <c r="F44" s="98"/>
      <c r="G44" s="103"/>
    </row>
    <row r="45" spans="1:7" ht="21">
      <c r="A45" s="98"/>
      <c r="B45" s="112"/>
      <c r="C45" s="98"/>
      <c r="D45" s="180"/>
      <c r="E45" s="169"/>
      <c r="F45" s="98"/>
      <c r="G45" s="103"/>
    </row>
    <row r="46" spans="1:7" ht="21">
      <c r="A46" s="98"/>
      <c r="B46" s="112"/>
      <c r="C46" s="98"/>
      <c r="D46" s="180"/>
      <c r="E46" s="169"/>
      <c r="F46" s="98"/>
      <c r="G46" s="103"/>
    </row>
    <row r="47" spans="1:7" ht="21">
      <c r="A47" s="98"/>
      <c r="B47" s="112"/>
      <c r="C47" s="98"/>
      <c r="D47" s="180"/>
      <c r="E47" s="169"/>
      <c r="F47" s="98"/>
      <c r="G47" s="103"/>
    </row>
    <row r="48" spans="1:7" ht="21">
      <c r="A48" s="98"/>
      <c r="B48" s="112"/>
      <c r="C48" s="98"/>
      <c r="D48" s="180"/>
      <c r="E48" s="169"/>
      <c r="F48" s="98"/>
      <c r="G48" s="103"/>
    </row>
    <row r="49" spans="1:7" ht="21">
      <c r="A49" s="98"/>
      <c r="B49" s="112"/>
      <c r="C49" s="98"/>
      <c r="D49" s="180"/>
      <c r="E49" s="169"/>
      <c r="F49" s="98"/>
      <c r="G49" s="103"/>
    </row>
    <row r="50" spans="1:7" ht="21">
      <c r="A50" s="98"/>
      <c r="B50" s="112"/>
      <c r="C50" s="98"/>
      <c r="D50" s="180"/>
      <c r="E50" s="169"/>
      <c r="F50" s="98"/>
      <c r="G50" s="103"/>
    </row>
    <row r="51" spans="1:7" ht="21">
      <c r="A51" s="98"/>
      <c r="B51" s="112"/>
      <c r="C51" s="98"/>
      <c r="D51" s="180"/>
      <c r="E51" s="169"/>
      <c r="F51" s="98"/>
      <c r="G51" s="103"/>
    </row>
    <row r="52" spans="1:7" ht="21">
      <c r="A52" s="98"/>
      <c r="B52" s="112"/>
      <c r="C52" s="98"/>
      <c r="D52" s="180"/>
      <c r="E52" s="169"/>
      <c r="F52" s="98"/>
      <c r="G52" s="103"/>
    </row>
    <row r="53" spans="1:7" ht="21">
      <c r="A53" s="98"/>
      <c r="B53" s="112"/>
      <c r="C53" s="98"/>
      <c r="D53" s="180"/>
      <c r="E53" s="169"/>
      <c r="F53" s="98"/>
      <c r="G53" s="103"/>
    </row>
    <row r="54" spans="1:7" ht="21.75" thickBot="1">
      <c r="A54" s="233">
        <f>SUM(A10:A53)</f>
        <v>43314500</v>
      </c>
      <c r="B54" s="233">
        <f>SUM(B10:B53)</f>
        <v>0</v>
      </c>
      <c r="C54" s="233">
        <f>SUM(C10:C53)</f>
        <v>43314500</v>
      </c>
      <c r="D54" s="233">
        <f>SUM(D10:D53)</f>
        <v>33414789.71</v>
      </c>
      <c r="E54" s="234" t="s">
        <v>60</v>
      </c>
      <c r="F54" s="235"/>
      <c r="G54" s="182">
        <f>SUM(G11:G53)</f>
        <v>13117076.770000001</v>
      </c>
    </row>
    <row r="55" spans="1:7" ht="21.75" thickTop="1">
      <c r="A55" s="106"/>
      <c r="B55" s="106"/>
      <c r="C55" s="106"/>
      <c r="D55" s="109"/>
      <c r="E55" s="113"/>
      <c r="F55" s="114"/>
      <c r="G55" s="109"/>
    </row>
    <row r="56" spans="1:7" ht="21">
      <c r="A56" s="106"/>
      <c r="B56" s="106"/>
      <c r="C56" s="106"/>
      <c r="D56" s="109"/>
      <c r="E56" s="113"/>
      <c r="F56" s="114"/>
      <c r="G56" s="109"/>
    </row>
    <row r="57" spans="1:7" ht="21">
      <c r="A57" s="106"/>
      <c r="B57" s="106"/>
      <c r="C57" s="106"/>
      <c r="D57" s="109"/>
      <c r="E57" s="113"/>
      <c r="F57" s="114"/>
      <c r="G57" s="109"/>
    </row>
    <row r="58" spans="1:7" ht="21">
      <c r="A58" s="106"/>
      <c r="B58" s="106"/>
      <c r="C58" s="106"/>
      <c r="D58" s="109"/>
      <c r="E58" s="113"/>
      <c r="F58" s="114"/>
      <c r="G58" s="109"/>
    </row>
    <row r="59" spans="1:7" ht="21">
      <c r="A59" s="106"/>
      <c r="B59" s="106"/>
      <c r="C59" s="106"/>
      <c r="D59" s="109"/>
      <c r="E59" s="113"/>
      <c r="F59" s="114"/>
      <c r="G59" s="109"/>
    </row>
    <row r="60" spans="1:7" ht="21">
      <c r="A60" s="106"/>
      <c r="B60" s="106"/>
      <c r="C60" s="106"/>
      <c r="D60" s="109"/>
      <c r="E60" s="113"/>
      <c r="F60" s="114"/>
      <c r="G60" s="109"/>
    </row>
    <row r="61" spans="1:7" ht="21">
      <c r="A61" s="106"/>
      <c r="B61" s="106"/>
      <c r="C61" s="106"/>
      <c r="D61" s="109"/>
      <c r="E61" s="113" t="s">
        <v>61</v>
      </c>
      <c r="F61" s="114"/>
      <c r="G61" s="109"/>
    </row>
    <row r="62" spans="1:7" ht="21">
      <c r="A62" s="211" t="s">
        <v>43</v>
      </c>
      <c r="B62" s="212"/>
      <c r="C62" s="212"/>
      <c r="D62" s="213"/>
      <c r="E62" s="214" t="s">
        <v>1</v>
      </c>
      <c r="F62" s="95"/>
      <c r="G62" s="95" t="s">
        <v>44</v>
      </c>
    </row>
    <row r="63" spans="1:7" ht="21">
      <c r="A63" s="185" t="s">
        <v>45</v>
      </c>
      <c r="B63" s="95" t="s">
        <v>215</v>
      </c>
      <c r="C63" s="214" t="s">
        <v>216</v>
      </c>
      <c r="D63" s="95" t="s">
        <v>46</v>
      </c>
      <c r="E63" s="215"/>
      <c r="F63" s="95" t="s">
        <v>47</v>
      </c>
      <c r="G63" s="184" t="s">
        <v>46</v>
      </c>
    </row>
    <row r="64" spans="1:7" ht="21">
      <c r="A64" s="115" t="s">
        <v>6</v>
      </c>
      <c r="B64" s="83" t="s">
        <v>217</v>
      </c>
      <c r="C64" s="215"/>
      <c r="D64" s="83" t="s">
        <v>6</v>
      </c>
      <c r="E64" s="215"/>
      <c r="F64" s="83" t="s">
        <v>5</v>
      </c>
      <c r="G64" s="116" t="s">
        <v>6</v>
      </c>
    </row>
    <row r="65" spans="1:7" ht="21">
      <c r="A65" s="117"/>
      <c r="B65" s="96"/>
      <c r="C65" s="216"/>
      <c r="D65" s="96"/>
      <c r="E65" s="216"/>
      <c r="F65" s="96"/>
      <c r="G65" s="118"/>
    </row>
    <row r="66" spans="1:7" ht="21">
      <c r="A66" s="97"/>
      <c r="B66" s="112"/>
      <c r="C66" s="97"/>
      <c r="D66" s="186"/>
      <c r="E66" s="94" t="s">
        <v>62</v>
      </c>
      <c r="F66" s="98"/>
      <c r="G66" s="187"/>
    </row>
    <row r="67" spans="1:7" ht="21">
      <c r="A67" s="100">
        <v>14628020</v>
      </c>
      <c r="B67" s="188"/>
      <c r="C67" s="100">
        <f>A67+B67</f>
        <v>14628020</v>
      </c>
      <c r="D67" s="103">
        <v>3307258.98</v>
      </c>
      <c r="E67" s="93" t="s">
        <v>232</v>
      </c>
      <c r="F67" s="102" t="s">
        <v>233</v>
      </c>
      <c r="G67" s="103">
        <v>801281.29</v>
      </c>
    </row>
    <row r="68" spans="1:7" ht="21">
      <c r="A68" s="86">
        <v>1766000</v>
      </c>
      <c r="B68" s="85"/>
      <c r="C68" s="100">
        <f aca="true" t="shared" si="0" ref="C68:C77">A68+B68</f>
        <v>1766000</v>
      </c>
      <c r="D68" s="100">
        <v>278802</v>
      </c>
      <c r="E68" s="93" t="s">
        <v>234</v>
      </c>
      <c r="F68" s="102" t="s">
        <v>235</v>
      </c>
      <c r="G68" s="100">
        <v>80370</v>
      </c>
    </row>
    <row r="69" spans="1:7" ht="21">
      <c r="A69" s="86">
        <v>8106690</v>
      </c>
      <c r="B69" s="85"/>
      <c r="C69" s="100">
        <f t="shared" si="0"/>
        <v>8106690</v>
      </c>
      <c r="D69" s="100">
        <v>3238455.86</v>
      </c>
      <c r="E69" s="93" t="s">
        <v>236</v>
      </c>
      <c r="F69" s="102" t="s">
        <v>237</v>
      </c>
      <c r="G69" s="100">
        <v>196343.8</v>
      </c>
    </row>
    <row r="70" spans="1:7" ht="21">
      <c r="A70" s="103">
        <v>2567000</v>
      </c>
      <c r="B70" s="189"/>
      <c r="C70" s="100">
        <f t="shared" si="0"/>
        <v>2567000</v>
      </c>
      <c r="D70" s="86">
        <v>307073.2</v>
      </c>
      <c r="E70" s="93" t="s">
        <v>238</v>
      </c>
      <c r="F70" s="102" t="s">
        <v>239</v>
      </c>
      <c r="G70" s="86">
        <v>88665.6</v>
      </c>
    </row>
    <row r="71" spans="1:7" ht="21">
      <c r="A71" s="105">
        <v>810000</v>
      </c>
      <c r="B71" s="190"/>
      <c r="C71" s="100">
        <f t="shared" si="0"/>
        <v>810000</v>
      </c>
      <c r="D71" s="103">
        <v>175399</v>
      </c>
      <c r="E71" s="93" t="s">
        <v>240</v>
      </c>
      <c r="F71" s="102" t="s">
        <v>241</v>
      </c>
      <c r="G71" s="103">
        <v>39580</v>
      </c>
    </row>
    <row r="72" spans="1:7" ht="21">
      <c r="A72" s="103">
        <v>8100600</v>
      </c>
      <c r="B72" s="189"/>
      <c r="C72" s="100">
        <f t="shared" si="0"/>
        <v>8100600</v>
      </c>
      <c r="D72" s="103">
        <v>394011.25</v>
      </c>
      <c r="E72" s="93" t="s">
        <v>242</v>
      </c>
      <c r="F72" s="102" t="s">
        <v>243</v>
      </c>
      <c r="G72" s="103">
        <v>99259</v>
      </c>
    </row>
    <row r="73" spans="1:7" ht="21">
      <c r="A73" s="103">
        <v>120000</v>
      </c>
      <c r="B73" s="189"/>
      <c r="C73" s="100">
        <f t="shared" si="0"/>
        <v>120000</v>
      </c>
      <c r="D73" s="103"/>
      <c r="E73" s="93" t="s">
        <v>244</v>
      </c>
      <c r="F73" s="102" t="s">
        <v>245</v>
      </c>
      <c r="G73" s="103"/>
    </row>
    <row r="74" spans="1:7" ht="21">
      <c r="A74" s="105">
        <v>640000</v>
      </c>
      <c r="B74" s="190"/>
      <c r="C74" s="100">
        <f t="shared" si="0"/>
        <v>640000</v>
      </c>
      <c r="D74" s="103">
        <v>67000</v>
      </c>
      <c r="E74" s="93" t="s">
        <v>246</v>
      </c>
      <c r="F74" s="102" t="s">
        <v>247</v>
      </c>
      <c r="G74" s="103"/>
    </row>
    <row r="75" spans="1:7" ht="21">
      <c r="A75" s="103">
        <v>3082800</v>
      </c>
      <c r="B75" s="189"/>
      <c r="C75" s="100">
        <f t="shared" si="0"/>
        <v>3082800</v>
      </c>
      <c r="D75" s="103">
        <v>502764.13</v>
      </c>
      <c r="E75" s="93" t="s">
        <v>248</v>
      </c>
      <c r="F75" s="102" t="s">
        <v>249</v>
      </c>
      <c r="G75" s="103">
        <v>103198.03</v>
      </c>
    </row>
    <row r="76" spans="1:7" ht="21">
      <c r="A76" s="119">
        <v>70000</v>
      </c>
      <c r="B76" s="191"/>
      <c r="C76" s="100">
        <f t="shared" si="0"/>
        <v>70000</v>
      </c>
      <c r="D76" s="103">
        <v>27603</v>
      </c>
      <c r="E76" s="93" t="s">
        <v>250</v>
      </c>
      <c r="F76" s="102" t="s">
        <v>251</v>
      </c>
      <c r="G76" s="103">
        <v>22971</v>
      </c>
    </row>
    <row r="77" spans="1:7" ht="21">
      <c r="A77" s="120">
        <v>3423390</v>
      </c>
      <c r="B77" s="192"/>
      <c r="C77" s="100">
        <f t="shared" si="0"/>
        <v>3423390</v>
      </c>
      <c r="D77" s="103">
        <v>306972</v>
      </c>
      <c r="E77" s="93" t="s">
        <v>252</v>
      </c>
      <c r="F77" s="102" t="s">
        <v>253</v>
      </c>
      <c r="G77" s="103">
        <v>18574</v>
      </c>
    </row>
    <row r="78" spans="1:7" ht="21">
      <c r="A78" s="98"/>
      <c r="B78" s="101"/>
      <c r="C78" s="98"/>
      <c r="D78" s="86">
        <v>1854345</v>
      </c>
      <c r="E78" s="93" t="s">
        <v>12</v>
      </c>
      <c r="F78" s="102" t="s">
        <v>254</v>
      </c>
      <c r="G78" s="86">
        <v>145345</v>
      </c>
    </row>
    <row r="79" spans="1:7" ht="21">
      <c r="A79" s="98"/>
      <c r="B79" s="101"/>
      <c r="C79" s="98"/>
      <c r="D79" s="86">
        <v>68540</v>
      </c>
      <c r="E79" s="93" t="s">
        <v>63</v>
      </c>
      <c r="F79" s="102" t="s">
        <v>169</v>
      </c>
      <c r="G79" s="86">
        <v>5428</v>
      </c>
    </row>
    <row r="80" spans="1:7" ht="21">
      <c r="A80" s="98"/>
      <c r="B80" s="101"/>
      <c r="C80" s="98"/>
      <c r="D80" s="103">
        <v>1023834.58</v>
      </c>
      <c r="E80" s="93" t="s">
        <v>56</v>
      </c>
      <c r="F80" s="102" t="s">
        <v>255</v>
      </c>
      <c r="G80" s="103">
        <v>111417.42</v>
      </c>
    </row>
    <row r="81" spans="1:7" ht="21">
      <c r="A81" s="98"/>
      <c r="B81" s="101"/>
      <c r="C81" s="98"/>
      <c r="D81" s="103">
        <v>9905571.47</v>
      </c>
      <c r="E81" s="93" t="s">
        <v>64</v>
      </c>
      <c r="F81" s="102" t="s">
        <v>224</v>
      </c>
      <c r="G81" s="103">
        <v>1715270</v>
      </c>
    </row>
    <row r="82" spans="1:7" ht="21">
      <c r="A82" s="98"/>
      <c r="B82" s="101"/>
      <c r="C82" s="98"/>
      <c r="D82" s="103">
        <v>6276437</v>
      </c>
      <c r="E82" s="93" t="s">
        <v>65</v>
      </c>
      <c r="F82" s="102" t="s">
        <v>176</v>
      </c>
      <c r="G82" s="103"/>
    </row>
    <row r="83" spans="1:7" ht="21">
      <c r="A83" s="98"/>
      <c r="B83" s="101"/>
      <c r="C83" s="98"/>
      <c r="D83" s="103">
        <v>6825883</v>
      </c>
      <c r="E83" s="93" t="s">
        <v>66</v>
      </c>
      <c r="F83" s="102" t="s">
        <v>171</v>
      </c>
      <c r="G83" s="103"/>
    </row>
    <row r="84" spans="1:7" ht="24">
      <c r="A84" s="98"/>
      <c r="B84" s="101"/>
      <c r="C84" s="98"/>
      <c r="D84" s="103">
        <v>3000</v>
      </c>
      <c r="E84" s="193" t="s">
        <v>256</v>
      </c>
      <c r="F84" s="102" t="s">
        <v>257</v>
      </c>
      <c r="G84" s="103"/>
    </row>
    <row r="85" spans="1:7" ht="21">
      <c r="A85" s="98"/>
      <c r="B85" s="101"/>
      <c r="C85" s="98"/>
      <c r="D85" s="103"/>
      <c r="E85" s="93" t="s">
        <v>258</v>
      </c>
      <c r="F85" s="102"/>
      <c r="G85" s="103"/>
    </row>
    <row r="86" spans="1:7" ht="21">
      <c r="A86" s="98"/>
      <c r="B86" s="101"/>
      <c r="C86" s="98"/>
      <c r="D86" s="103">
        <v>347226</v>
      </c>
      <c r="E86" s="93" t="s">
        <v>259</v>
      </c>
      <c r="F86" s="102"/>
      <c r="G86" s="103"/>
    </row>
    <row r="87" spans="1:7" ht="21">
      <c r="A87" s="98"/>
      <c r="B87" s="101"/>
      <c r="C87" s="98"/>
      <c r="D87" s="103"/>
      <c r="E87" s="93"/>
      <c r="F87" s="102"/>
      <c r="G87" s="103"/>
    </row>
    <row r="88" spans="1:7" ht="21">
      <c r="A88" s="98"/>
      <c r="B88" s="101"/>
      <c r="C88" s="98"/>
      <c r="D88" s="103"/>
      <c r="E88" s="93"/>
      <c r="F88" s="102"/>
      <c r="G88" s="103"/>
    </row>
    <row r="89" spans="1:7" ht="21">
      <c r="A89" s="98"/>
      <c r="B89" s="101"/>
      <c r="C89" s="98"/>
      <c r="D89" s="103"/>
      <c r="E89" s="93"/>
      <c r="F89" s="102"/>
      <c r="G89" s="103"/>
    </row>
    <row r="90" spans="1:7" ht="21">
      <c r="A90" s="98"/>
      <c r="B90" s="101"/>
      <c r="C90" s="98"/>
      <c r="D90" s="103"/>
      <c r="E90" s="93"/>
      <c r="F90" s="102"/>
      <c r="G90" s="103"/>
    </row>
    <row r="91" spans="1:7" ht="21">
      <c r="A91" s="98"/>
      <c r="B91" s="101"/>
      <c r="C91" s="98"/>
      <c r="D91" s="103"/>
      <c r="E91" s="93"/>
      <c r="F91" s="102"/>
      <c r="G91" s="103"/>
    </row>
    <row r="92" spans="1:7" ht="21">
      <c r="A92" s="98"/>
      <c r="B92" s="101"/>
      <c r="C92" s="98"/>
      <c r="D92" s="103"/>
      <c r="E92" s="93"/>
      <c r="F92" s="84"/>
      <c r="G92" s="103"/>
    </row>
    <row r="93" spans="1:7" ht="21">
      <c r="A93" s="98"/>
      <c r="B93" s="101"/>
      <c r="C93" s="98"/>
      <c r="D93" s="121"/>
      <c r="E93" s="101"/>
      <c r="F93" s="84"/>
      <c r="G93" s="103"/>
    </row>
    <row r="94" spans="1:7" ht="21">
      <c r="A94" s="111"/>
      <c r="B94" s="101"/>
      <c r="C94" s="111"/>
      <c r="D94" s="103"/>
      <c r="E94" s="101"/>
      <c r="F94" s="98"/>
      <c r="G94" s="103"/>
    </row>
    <row r="95" spans="1:7" ht="21.75" thickBot="1">
      <c r="A95" s="194">
        <f>SUM(A67:A94)</f>
        <v>43314500</v>
      </c>
      <c r="B95" s="194">
        <f>SUM(B67:B94)</f>
        <v>0</v>
      </c>
      <c r="C95" s="194">
        <f>SUM(C67:C94)</f>
        <v>43314500</v>
      </c>
      <c r="D95" s="108">
        <f>SUM(D66:D94)</f>
        <v>34910176.47</v>
      </c>
      <c r="E95" s="171" t="s">
        <v>67</v>
      </c>
      <c r="F95" s="195"/>
      <c r="G95" s="108">
        <f>SUM(G66:G94)</f>
        <v>3427703.14</v>
      </c>
    </row>
    <row r="96" spans="1:7" ht="21.75" thickTop="1">
      <c r="A96" s="101"/>
      <c r="B96" s="101"/>
      <c r="C96" s="101"/>
      <c r="D96" s="86">
        <f>D54-D95</f>
        <v>-1495386.759999998</v>
      </c>
      <c r="E96" s="123" t="s">
        <v>68</v>
      </c>
      <c r="F96" s="101"/>
      <c r="G96" s="86">
        <f>G54-G95</f>
        <v>9689373.63</v>
      </c>
    </row>
    <row r="97" spans="1:7" ht="21">
      <c r="A97" s="101"/>
      <c r="B97" s="101"/>
      <c r="C97" s="101"/>
      <c r="D97" s="196"/>
      <c r="E97" s="123" t="s">
        <v>69</v>
      </c>
      <c r="F97" s="101"/>
      <c r="G97" s="196"/>
    </row>
    <row r="98" spans="1:7" ht="21">
      <c r="A98" s="101"/>
      <c r="B98" s="101"/>
      <c r="C98" s="101"/>
      <c r="D98" s="86"/>
      <c r="E98" s="123" t="s">
        <v>70</v>
      </c>
      <c r="F98" s="101"/>
      <c r="G98" s="103"/>
    </row>
    <row r="99" spans="1:7" ht="21.75" thickBot="1">
      <c r="A99" s="101"/>
      <c r="B99" s="101"/>
      <c r="C99" s="101"/>
      <c r="D99" s="197">
        <f>D9+D54-D95</f>
        <v>59195042.510000005</v>
      </c>
      <c r="E99" s="198" t="s">
        <v>71</v>
      </c>
      <c r="F99" s="106"/>
      <c r="G99" s="197">
        <f>G9+G54-G95</f>
        <v>59195042.510000005</v>
      </c>
    </row>
    <row r="100" spans="1:7" ht="21">
      <c r="A100" s="199"/>
      <c r="B100" s="199"/>
      <c r="C100" s="199"/>
      <c r="D100" s="199"/>
      <c r="E100" s="199"/>
      <c r="F100" s="199"/>
      <c r="G100" s="199"/>
    </row>
    <row r="101" spans="1:7" ht="21">
      <c r="A101" s="199"/>
      <c r="B101" s="199"/>
      <c r="C101" s="199"/>
      <c r="D101" s="199"/>
      <c r="E101" s="199"/>
      <c r="F101" s="199"/>
      <c r="G101" s="199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2016-02-16T02:39:39Z</dcterms:modified>
  <cp:category/>
  <cp:version/>
  <cp:contentType/>
  <cp:contentStatus/>
</cp:coreProperties>
</file>