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พ.ค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'พ.ค'!$A$1:$I$48</definedName>
  </definedNames>
  <calcPr fullCalcOnLoad="1"/>
</workbook>
</file>

<file path=xl/sharedStrings.xml><?xml version="1.0" encoding="utf-8"?>
<sst xmlns="http://schemas.openxmlformats.org/spreadsheetml/2006/main" count="311" uniqueCount="247">
  <si>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</si>
  <si>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</si>
  <si>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</si>
  <si>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</si>
  <si>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</si>
  <si>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</si>
  <si>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</si>
  <si>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</si>
  <si>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</si>
  <si>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</si>
  <si>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</si>
  <si>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</si>
  <si>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</si>
  <si>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</si>
  <si>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</si>
  <si>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</si>
  <si>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</si>
  <si>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</si>
  <si>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</si>
  <si>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</si>
  <si>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</si>
  <si>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</si>
  <si>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</si>
  <si>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</si>
  <si>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</si>
  <si>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</si>
  <si>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</si>
  <si>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</si>
  <si>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</si>
  <si>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</si>
  <si>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</si>
  <si>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</si>
  <si>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</si>
  <si>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</si>
  <si>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</si>
  <si>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</si>
  <si>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</si>
  <si>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</si>
  <si>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</si>
  <si>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</si>
  <si>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</si>
  <si>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</si>
  <si>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</si>
  <si>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</si>
  <si>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</si>
  <si>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</si>
  <si>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</si>
  <si>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</si>
  <si>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</si>
  <si>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</si>
  <si>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</si>
  <si>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</si>
  <si>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</si>
  <si>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</si>
  <si>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</si>
  <si>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</si>
  <si>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</si>
  <si>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</si>
  <si>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</si>
  <si>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</si>
  <si>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</si>
  <si>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</si>
  <si>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</si>
  <si>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</si>
  <si>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</si>
  <si>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</si>
  <si>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</si>
  <si>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</si>
  <si>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</si>
  <si>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</si>
  <si>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</si>
  <si>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</si>
  <si>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</si>
  <si>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</si>
  <si>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</si>
  <si>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</si>
  <si>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</si>
  <si>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</si>
  <si>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</si>
  <si>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</si>
  <si>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</si>
  <si>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</si>
  <si>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</si>
  <si>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</si>
  <si>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</si>
  <si>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</si>
  <si>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</si>
  <si>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</si>
  <si>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</si>
  <si>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</si>
  <si>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</si>
  <si>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</si>
  <si>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</si>
  <si>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</si>
  <si>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</si>
  <si>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</si>
  <si>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</si>
  <si>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</si>
  <si>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</si>
  <si>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</si>
  <si>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</si>
  <si>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</si>
  <si>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</si>
  <si>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</si>
  <si>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</si>
  <si>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</si>
  <si>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</si>
  <si>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</si>
  <si>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</si>
  <si>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</si>
  <si>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</si>
  <si>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</si>
  <si>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</si>
  <si>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</si>
  <si>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</si>
  <si>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</si>
  <si>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</si>
  <si>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</si>
  <si>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</si>
  <si>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</si>
  <si>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</si>
  <si>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</si>
  <si>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</si>
  <si>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</si>
  <si>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     (สื่อการเสรียนการสอน)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</si>
  <si>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</si>
  <si>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</si>
  <si>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</si>
  <si>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</si>
  <si>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</si>
  <si>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</si>
  <si>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</si>
  <si>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</si>
  <si>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</si>
  <si>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</si>
  <si>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</si>
  <si>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</si>
  <si>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</si>
  <si>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</si>
  <si>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</si>
  <si>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</si>
  <si>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</si>
  <si>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</si>
  <si>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</si>
  <si>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</si>
  <si>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</si>
  <si>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</si>
  <si>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</si>
  <si>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</si>
  <si>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</si>
  <si>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</si>
  <si>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</si>
  <si>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</si>
  <si>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</si>
  <si>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</si>
  <si>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</si>
  <si>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</si>
  <si>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</si>
  <si>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</si>
  <si>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</si>
  <si>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</si>
  <si>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</si>
  <si>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</si>
  <si>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</si>
  <si>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</si>
  <si>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</si>
  <si>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</si>
  <si>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</si>
  <si>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</si>
  <si>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</si>
  <si>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</si>
  <si>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</si>
  <si>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</si>
  <si>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</si>
  <si>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</si>
  <si>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</si>
  <si>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(4)เงินอุดหนุนค่าใช้จ่ายสำหรับสนับสนุนการสงเคราะห์เบี้ยยังชีพ</t>
  </si>
  <si>
    <t xml:space="preserve">             ผู้สูงอายุ</t>
  </si>
  <si>
    <t xml:space="preserve">        (5)เงินอุดหนุนสำหรับงานสูบน้ำของสถานีสูบน้ำด้วยไฟฟ้า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</si>
  <si>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</si>
  <si>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</si>
  <si>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</si>
  <si>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</si>
  <si>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</si>
  <si>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</si>
  <si>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</si>
  <si>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</si>
  <si>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</si>
  <si>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</si>
  <si>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</si>
  <si>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</si>
  <si>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</si>
  <si>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</si>
  <si>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</si>
  <si>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</si>
  <si>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</si>
  <si>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</si>
  <si>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</si>
  <si>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ส่งคืนเดือนนี้ 900.-บาท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</si>
  <si>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</si>
  <si>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</si>
  <si>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</si>
  <si>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>2000</t>
  </si>
  <si>
    <t>082</t>
  </si>
  <si>
    <t>ณ  วันที่  29  พฤษภาคม  2558</t>
  </si>
  <si>
    <t>อุดหนุนทั่วไปเพื่อสนับสนุนการบริหารจัดการ อปท ตามยุทธศาสตร์</t>
  </si>
  <si>
    <t xml:space="preserve"> ณ วันที่   30 เมษายน  2558</t>
  </si>
  <si>
    <t xml:space="preserve">        (6)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</si>
  <si>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</si>
  <si>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</si>
  <si>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(15)เงินอุดหนุนเฉพาะกิจกรณีเร่งด่วน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</si>
  <si>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</si>
  <si>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(16)เงินอุดหนุนเฉพาะกิจ ปี 2558 ปรับปรุงสถานีสูบน้ำ</t>
  </si>
  <si>
    <t xml:space="preserve">               หมู่ที่ 5 บ้านโยยจาน</t>
  </si>
  <si>
    <t>ณ วันที่   29  พฤษภาคม  2558</t>
  </si>
  <si>
    <t>เงินรับฝาก - ดอกเบี้ยเงินฝากธนาคาร ธกส.(สปสช.)</t>
  </si>
  <si>
    <t>ณ วันที่    29  พฤษภาคม   2558</t>
  </si>
  <si>
    <r>
      <t xml:space="preserve">เงินอุดหนุนเฉพาะกิจ - </t>
    </r>
    <r>
      <rPr>
        <sz val="14"/>
        <rFont val="TH SarabunPSK"/>
        <family val="2"/>
      </rPr>
      <t>กรณีเร่งด่วน ปี 2557 ก่อสร้างถนนแอสฟัลท์ ม.9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</si>
  <si>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ปรับปรุงซ่อมแซมสถานีสูบน้ำ หมู่ที่ 5</t>
    </r>
  </si>
  <si>
    <t xml:space="preserve">                             ประจำเดือน พฤษภาคม พ.ศ. 2558</t>
  </si>
  <si>
    <t>เงินอุดหนุนทั่วไปเพื่อสนับสนุนฯตามยุทธศาสตร์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</si>
  <si>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</si>
  <si>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</si>
  <si>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</si>
  <si>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</si>
  <si>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00100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</si>
  <si>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</si>
  <si>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</si>
  <si>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</si>
  <si>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</si>
  <si>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</si>
  <si>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</si>
  <si>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</si>
  <si>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</si>
  <si>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</si>
  <si>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</si>
  <si>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</si>
  <si>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</si>
  <si>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</si>
  <si>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</si>
  <si>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</si>
  <si>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</si>
  <si>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</si>
  <si>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</si>
  <si>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</si>
  <si>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</si>
  <si>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เงินอุดหนุน - บัญชีโครงการเศรษฐกิจชุมชนฯ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</si>
</sst>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sz val="15"/>
      <name val="TH Niramit AS"/>
      <family val="0"/>
    </font>
    <font>
      <sz val="14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3" xfId="45" applyFont="1" applyFill="1" applyBorder="1" applyAlignment="1">
      <alignment horizontal="left"/>
      <protection/>
    </xf>
    <xf numFmtId="0" fontId="4" fillId="0" borderId="16" xfId="45" applyFont="1" applyFill="1" applyBorder="1" applyAlignment="1">
      <alignment horizontal="center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19" fillId="0" borderId="21" xfId="46" applyFont="1" applyFill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43" fontId="19" fillId="0" borderId="23" xfId="38" applyNumberFormat="1" applyFont="1" applyBorder="1" applyAlignment="1">
      <alignment horizontal="center"/>
    </xf>
    <xf numFmtId="43" fontId="17" fillId="0" borderId="23" xfId="36" applyFont="1" applyBorder="1" applyAlignment="1">
      <alignment horizontal="center"/>
    </xf>
    <xf numFmtId="0" fontId="17" fillId="0" borderId="23" xfId="46" applyFont="1" applyBorder="1" applyAlignment="1">
      <alignment horizontal="center"/>
      <protection/>
    </xf>
    <xf numFmtId="43" fontId="17" fillId="0" borderId="23" xfId="46" applyNumberFormat="1" applyFont="1" applyBorder="1" applyAlignment="1">
      <alignment horizontal="center"/>
      <protection/>
    </xf>
    <xf numFmtId="0" fontId="19" fillId="0" borderId="10" xfId="46" applyFont="1" applyFill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7" fillId="0" borderId="14" xfId="46" applyFont="1" applyBorder="1">
      <alignment/>
      <protection/>
    </xf>
    <xf numFmtId="43" fontId="17" fillId="0" borderId="11" xfId="38" applyNumberFormat="1" applyFont="1" applyBorder="1" applyAlignment="1">
      <alignment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43" fontId="17" fillId="0" borderId="11" xfId="38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65" fillId="0" borderId="24" xfId="0" applyFont="1" applyBorder="1" applyAlignment="1">
      <alignment/>
    </xf>
    <xf numFmtId="0" fontId="23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43" fontId="23" fillId="0" borderId="0" xfId="38" applyNumberFormat="1" applyFont="1" applyAlignment="1">
      <alignment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4" fontId="17" fillId="0" borderId="10" xfId="46" applyNumberFormat="1" applyFont="1" applyBorder="1">
      <alignment/>
      <protection/>
    </xf>
    <xf numFmtId="4" fontId="17" fillId="0" borderId="10" xfId="46" applyNumberFormat="1" applyFont="1" applyFill="1" applyBorder="1">
      <alignment/>
      <protection/>
    </xf>
    <xf numFmtId="0" fontId="17" fillId="0" borderId="11" xfId="46" applyFont="1" applyBorder="1">
      <alignment/>
      <protection/>
    </xf>
    <xf numFmtId="43" fontId="24" fillId="0" borderId="11" xfId="36" applyFont="1" applyFill="1" applyBorder="1" applyAlignment="1">
      <alignment/>
    </xf>
    <xf numFmtId="0" fontId="25" fillId="0" borderId="0" xfId="46" applyFont="1">
      <alignment/>
      <protection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7" fillId="0" borderId="11" xfId="46" applyNumberFormat="1" applyFont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24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43" fontId="17" fillId="0" borderId="10" xfId="46" applyNumberFormat="1" applyFont="1" applyBorder="1">
      <alignment/>
      <protection/>
    </xf>
    <xf numFmtId="4" fontId="17" fillId="0" borderId="0" xfId="46" applyNumberFormat="1" applyFont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Alignment="1">
      <alignment horizontal="center"/>
      <protection/>
    </xf>
    <xf numFmtId="4" fontId="19" fillId="33" borderId="28" xfId="46" applyNumberFormat="1" applyFont="1" applyFill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" fontId="26" fillId="0" borderId="10" xfId="46" applyNumberFormat="1" applyFont="1" applyBorder="1">
      <alignment/>
      <protection/>
    </xf>
    <xf numFmtId="4" fontId="26" fillId="0" borderId="10" xfId="46" applyNumberFormat="1" applyFont="1" applyFill="1" applyBorder="1">
      <alignment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" fontId="19" fillId="0" borderId="24" xfId="46" applyNumberFormat="1" applyFont="1" applyBorder="1" applyAlignment="1">
      <alignment horizontal="right"/>
      <protection/>
    </xf>
    <xf numFmtId="4" fontId="19" fillId="0" borderId="18" xfId="46" applyNumberFormat="1" applyFont="1" applyBorder="1">
      <alignment/>
      <protection/>
    </xf>
    <xf numFmtId="0" fontId="17" fillId="0" borderId="0" xfId="46" applyFont="1" applyAlignment="1">
      <alignment horizontal="center"/>
      <protection/>
    </xf>
    <xf numFmtId="4" fontId="19" fillId="34" borderId="18" xfId="46" applyNumberFormat="1" applyFont="1" applyFill="1" applyBorder="1">
      <alignment/>
      <protection/>
    </xf>
    <xf numFmtId="0" fontId="23" fillId="0" borderId="0" xfId="0" applyFont="1" applyAlignment="1">
      <alignment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7" xfId="45" applyFont="1" applyFill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27" xfId="46" applyFont="1" applyBorder="1" applyAlignment="1">
      <alignment horizontal="right"/>
      <protection/>
    </xf>
    <xf numFmtId="0" fontId="23" fillId="0" borderId="23" xfId="46" applyFont="1" applyBorder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0" fontId="23" fillId="0" borderId="26" xfId="46" applyFont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27" xfId="46" applyFont="1" applyBorder="1" applyAlignment="1">
      <alignment horizontal="center"/>
      <protection/>
    </xf>
    <xf numFmtId="0" fontId="23" fillId="0" borderId="10" xfId="46" applyFont="1" applyBorder="1">
      <alignment/>
      <protection/>
    </xf>
    <xf numFmtId="49" fontId="23" fillId="0" borderId="10" xfId="46" applyNumberFormat="1" applyFont="1" applyBorder="1" applyAlignment="1">
      <alignment horizontal="center"/>
      <protection/>
    </xf>
    <xf numFmtId="4" fontId="23" fillId="0" borderId="29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0" fontId="23" fillId="0" borderId="11" xfId="46" applyFont="1" applyBorder="1">
      <alignment/>
      <protection/>
    </xf>
    <xf numFmtId="49" fontId="23" fillId="0" borderId="11" xfId="46" applyNumberFormat="1" applyFont="1" applyBorder="1" applyAlignment="1">
      <alignment horizontal="center"/>
      <protection/>
    </xf>
    <xf numFmtId="43" fontId="23" fillId="0" borderId="14" xfId="36" applyFont="1" applyBorder="1" applyAlignment="1">
      <alignment/>
    </xf>
    <xf numFmtId="0" fontId="23" fillId="0" borderId="14" xfId="46" applyFont="1" applyBorder="1">
      <alignment/>
      <protection/>
    </xf>
    <xf numFmtId="4" fontId="23" fillId="0" borderId="14" xfId="46" applyNumberFormat="1" applyFont="1" applyFill="1" applyBorder="1">
      <alignment/>
      <protection/>
    </xf>
    <xf numFmtId="4" fontId="23" fillId="0" borderId="14" xfId="46" applyNumberFormat="1" applyFont="1" applyBorder="1">
      <alignment/>
      <protection/>
    </xf>
    <xf numFmtId="0" fontId="23" fillId="0" borderId="0" xfId="46" applyFont="1" applyBorder="1" applyAlignment="1">
      <alignment horizontal="left"/>
      <protection/>
    </xf>
    <xf numFmtId="4" fontId="23" fillId="0" borderId="14" xfId="46" applyNumberFormat="1" applyFont="1" applyFill="1" applyBorder="1" applyAlignment="1">
      <alignment horizontal="right"/>
      <protection/>
    </xf>
    <xf numFmtId="49" fontId="23" fillId="0" borderId="11" xfId="38" applyNumberFormat="1" applyFont="1" applyBorder="1" applyAlignment="1">
      <alignment horizontal="center"/>
    </xf>
    <xf numFmtId="43" fontId="23" fillId="0" borderId="14" xfId="38" applyNumberFormat="1" applyFont="1" applyFill="1" applyBorder="1" applyAlignment="1">
      <alignment horizontal="right"/>
    </xf>
    <xf numFmtId="0" fontId="23" fillId="0" borderId="12" xfId="46" applyFont="1" applyBorder="1">
      <alignment/>
      <protection/>
    </xf>
    <xf numFmtId="49" fontId="23" fillId="0" borderId="12" xfId="38" applyNumberFormat="1" applyFont="1" applyBorder="1" applyAlignment="1">
      <alignment horizontal="center"/>
    </xf>
    <xf numFmtId="0" fontId="23" fillId="0" borderId="17" xfId="46" applyFont="1" applyBorder="1">
      <alignment/>
      <protection/>
    </xf>
    <xf numFmtId="43" fontId="23" fillId="0" borderId="17" xfId="38" applyNumberFormat="1" applyFont="1" applyFill="1" applyBorder="1" applyAlignment="1">
      <alignment horizontal="right"/>
    </xf>
    <xf numFmtId="4" fontId="43" fillId="35" borderId="24" xfId="46" applyNumberFormat="1" applyFont="1" applyFill="1" applyBorder="1">
      <alignment/>
      <protection/>
    </xf>
    <xf numFmtId="4" fontId="43" fillId="35" borderId="25" xfId="46" applyNumberFormat="1" applyFont="1" applyFill="1" applyBorder="1">
      <alignment/>
      <protection/>
    </xf>
    <xf numFmtId="0" fontId="5" fillId="0" borderId="10" xfId="0" applyFont="1" applyBorder="1" applyAlignment="1">
      <alignment horizontal="center"/>
    </xf>
    <xf numFmtId="43" fontId="14" fillId="0" borderId="29" xfId="36" applyFont="1" applyBorder="1" applyAlignment="1">
      <alignment horizontal="center"/>
    </xf>
    <xf numFmtId="43" fontId="14" fillId="0" borderId="29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30" xfId="0" applyNumberFormat="1" applyFont="1" applyBorder="1" applyAlignment="1">
      <alignment/>
    </xf>
    <xf numFmtId="0" fontId="44" fillId="0" borderId="0" xfId="46" applyFont="1" applyBorder="1" applyAlignment="1">
      <alignment horizontal="center"/>
      <protection/>
    </xf>
    <xf numFmtId="49" fontId="17" fillId="0" borderId="10" xfId="46" applyNumberFormat="1" applyFont="1" applyBorder="1" applyAlignment="1">
      <alignment horizontal="center"/>
      <protection/>
    </xf>
    <xf numFmtId="0" fontId="45" fillId="0" borderId="0" xfId="46" applyFont="1" applyBorder="1" applyAlignment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</sheetNames>
    <sheetDataSet>
      <sheetData sheetId="6">
        <row r="7">
          <cell r="F7">
            <v>13583.1</v>
          </cell>
        </row>
        <row r="8">
          <cell r="F8">
            <v>16299.72</v>
          </cell>
        </row>
        <row r="9">
          <cell r="F9">
            <v>816555</v>
          </cell>
        </row>
        <row r="10">
          <cell r="F10">
            <v>11995.599999999999</v>
          </cell>
        </row>
        <row r="11">
          <cell r="F11">
            <v>17688.239999999987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สรุปภาพรวม ณ  มี.ค."/>
      <sheetName val="เม.ย."/>
      <sheetName val="พ.ค."/>
      <sheetName val="มิ.ย."/>
    </sheetNames>
    <sheetDataSet>
      <sheetData sheetId="2">
        <row r="7">
          <cell r="F7">
            <v>0</v>
          </cell>
        </row>
      </sheetData>
      <sheetData sheetId="7">
        <row r="8">
          <cell r="F8">
            <v>61025</v>
          </cell>
        </row>
        <row r="9">
          <cell r="F9">
            <v>324100</v>
          </cell>
        </row>
        <row r="10">
          <cell r="F10">
            <v>83200</v>
          </cell>
        </row>
        <row r="11">
          <cell r="F11">
            <v>566538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162350</v>
          </cell>
        </row>
        <row r="15">
          <cell r="F15">
            <v>0</v>
          </cell>
        </row>
        <row r="16">
          <cell r="F16">
            <v>52500</v>
          </cell>
        </row>
        <row r="17">
          <cell r="F17">
            <v>12500</v>
          </cell>
        </row>
        <row r="18">
          <cell r="F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19">
      <selection activeCell="A31" sqref="A31"/>
    </sheetView>
  </sheetViews>
  <sheetFormatPr defaultColWidth="9.140625" defaultRowHeight="15"/>
  <cols>
    <col min="1" max="1" width="54.8515625" style="7" customWidth="1"/>
    <col min="2" max="2" width="5.421875" style="12" customWidth="1"/>
    <col min="3" max="4" width="13.421875" style="7" customWidth="1"/>
    <col min="5" max="5" width="28.00390625" style="0" customWidth="1"/>
  </cols>
  <sheetData>
    <row r="1" spans="1:4" ht="21">
      <c r="A1" s="167" t="s">
        <v>0</v>
      </c>
      <c r="B1" s="167"/>
      <c r="C1" s="167"/>
      <c r="D1" s="167"/>
    </row>
    <row r="2" spans="1:4" ht="21">
      <c r="A2" s="167" t="s">
        <v>10</v>
      </c>
      <c r="B2" s="167"/>
      <c r="C2" s="167"/>
      <c r="D2" s="167"/>
    </row>
    <row r="3" spans="1:4" ht="21">
      <c r="A3" s="168" t="s">
        <v>204</v>
      </c>
      <c r="B3" s="168"/>
      <c r="C3" s="168"/>
      <c r="D3" s="168"/>
    </row>
    <row r="4" spans="1:4" ht="18.75">
      <c r="A4" s="172" t="s">
        <v>1</v>
      </c>
      <c r="B4" s="173" t="s">
        <v>2</v>
      </c>
      <c r="C4" s="174" t="s">
        <v>3</v>
      </c>
      <c r="D4" s="173" t="s">
        <v>4</v>
      </c>
    </row>
    <row r="5" spans="1:4" ht="18.75">
      <c r="A5" s="175"/>
      <c r="B5" s="176" t="s">
        <v>5</v>
      </c>
      <c r="C5" s="177" t="s">
        <v>6</v>
      </c>
      <c r="D5" s="176" t="s">
        <v>6</v>
      </c>
    </row>
    <row r="6" spans="1:4" ht="18.75">
      <c r="A6" s="178" t="s">
        <v>7</v>
      </c>
      <c r="B6" s="179" t="s">
        <v>28</v>
      </c>
      <c r="C6" s="180"/>
      <c r="D6" s="181"/>
    </row>
    <row r="7" spans="1:4" ht="18.75">
      <c r="A7" s="182" t="s">
        <v>17</v>
      </c>
      <c r="B7" s="183" t="s">
        <v>29</v>
      </c>
      <c r="C7" s="184">
        <v>13187999.76</v>
      </c>
      <c r="D7" s="185"/>
    </row>
    <row r="8" spans="1:4" ht="18.75">
      <c r="A8" s="182" t="s">
        <v>18</v>
      </c>
      <c r="B8" s="183" t="s">
        <v>29</v>
      </c>
      <c r="C8" s="184">
        <v>16114840.34</v>
      </c>
      <c r="D8" s="185"/>
    </row>
    <row r="9" spans="1:4" ht="18.75">
      <c r="A9" s="182" t="s">
        <v>19</v>
      </c>
      <c r="B9" s="183" t="s">
        <v>29</v>
      </c>
      <c r="C9" s="184">
        <v>15557.889</v>
      </c>
      <c r="D9" s="185"/>
    </row>
    <row r="10" spans="1:4" ht="18.75">
      <c r="A10" s="182" t="s">
        <v>20</v>
      </c>
      <c r="B10" s="183" t="s">
        <v>29</v>
      </c>
      <c r="C10" s="184">
        <v>3.18</v>
      </c>
      <c r="D10" s="185"/>
    </row>
    <row r="11" spans="1:4" ht="18.75">
      <c r="A11" s="182" t="s">
        <v>21</v>
      </c>
      <c r="B11" s="183" t="s">
        <v>29</v>
      </c>
      <c r="C11" s="184">
        <v>12086792.63</v>
      </c>
      <c r="D11" s="185"/>
    </row>
    <row r="12" spans="1:4" ht="18.75">
      <c r="A12" s="182" t="s">
        <v>22</v>
      </c>
      <c r="B12" s="183" t="s">
        <v>29</v>
      </c>
      <c r="C12" s="184">
        <v>16643561.15</v>
      </c>
      <c r="D12" s="185"/>
    </row>
    <row r="13" spans="1:4" ht="18.75">
      <c r="A13" s="182" t="s">
        <v>23</v>
      </c>
      <c r="B13" s="183" t="s">
        <v>30</v>
      </c>
      <c r="C13" s="184">
        <v>2834471.9</v>
      </c>
      <c r="D13" s="185"/>
    </row>
    <row r="14" spans="1:5" ht="18.75">
      <c r="A14" s="182" t="s">
        <v>24</v>
      </c>
      <c r="B14" s="183"/>
      <c r="C14" s="186">
        <v>1600000</v>
      </c>
      <c r="D14" s="187"/>
      <c r="E14" s="1">
        <f>SUM(C7:C14)</f>
        <v>62483226.849</v>
      </c>
    </row>
    <row r="15" spans="1:5" ht="18.75">
      <c r="A15" s="182" t="s">
        <v>25</v>
      </c>
      <c r="B15" s="183"/>
      <c r="C15" s="186">
        <v>143000</v>
      </c>
      <c r="D15" s="187"/>
      <c r="E15" s="1"/>
    </row>
    <row r="16" spans="1:4" ht="18.75">
      <c r="A16" s="188" t="s">
        <v>205</v>
      </c>
      <c r="B16" s="183"/>
      <c r="C16" s="186">
        <v>916300</v>
      </c>
      <c r="D16" s="187"/>
    </row>
    <row r="17" spans="1:4" ht="18.75">
      <c r="A17" s="182" t="s">
        <v>11</v>
      </c>
      <c r="B17" s="183"/>
      <c r="C17" s="186">
        <v>18597270.22</v>
      </c>
      <c r="D17" s="187"/>
    </row>
    <row r="18" spans="1:4" ht="18.75">
      <c r="A18" s="182" t="s">
        <v>12</v>
      </c>
      <c r="B18" s="183" t="s">
        <v>31</v>
      </c>
      <c r="C18" s="186">
        <v>2270620.78</v>
      </c>
      <c r="D18" s="187"/>
    </row>
    <row r="19" spans="1:4" ht="18.75">
      <c r="A19" s="182" t="s">
        <v>13</v>
      </c>
      <c r="B19" s="183" t="s">
        <v>32</v>
      </c>
      <c r="C19" s="186"/>
      <c r="D19" s="187"/>
    </row>
    <row r="20" spans="1:4" ht="18.75">
      <c r="A20" s="182" t="s">
        <v>8</v>
      </c>
      <c r="B20" s="183" t="s">
        <v>33</v>
      </c>
      <c r="C20" s="185"/>
      <c r="D20" s="186">
        <v>25551976.44</v>
      </c>
    </row>
    <row r="21" spans="1:4" ht="18.75">
      <c r="A21" s="182" t="s">
        <v>9</v>
      </c>
      <c r="B21" s="183" t="s">
        <v>34</v>
      </c>
      <c r="C21" s="185"/>
      <c r="D21" s="186">
        <v>21052165.65</v>
      </c>
    </row>
    <row r="22" spans="1:4" ht="18.75">
      <c r="A22" s="182" t="s">
        <v>14</v>
      </c>
      <c r="B22" s="183" t="s">
        <v>35</v>
      </c>
      <c r="C22" s="185"/>
      <c r="D22" s="189">
        <v>32399495.34</v>
      </c>
    </row>
    <row r="23" spans="1:4" ht="18.75">
      <c r="A23" s="182" t="s">
        <v>15</v>
      </c>
      <c r="B23" s="183" t="s">
        <v>36</v>
      </c>
      <c r="C23" s="185"/>
      <c r="D23" s="189">
        <v>903149.53</v>
      </c>
    </row>
    <row r="24" spans="1:4" ht="18.75">
      <c r="A24" s="182" t="s">
        <v>16</v>
      </c>
      <c r="B24" s="183" t="s">
        <v>38</v>
      </c>
      <c r="C24" s="185"/>
      <c r="D24" s="186">
        <v>2745073</v>
      </c>
    </row>
    <row r="25" spans="1:4" ht="18.75">
      <c r="A25" s="182" t="s">
        <v>26</v>
      </c>
      <c r="B25" s="183" t="s">
        <v>37</v>
      </c>
      <c r="C25" s="187"/>
      <c r="D25" s="186"/>
    </row>
    <row r="26" spans="1:4" ht="18.75">
      <c r="A26" s="182" t="s">
        <v>27</v>
      </c>
      <c r="B26" s="190" t="s">
        <v>36</v>
      </c>
      <c r="C26" s="185"/>
      <c r="D26" s="191">
        <v>1758557.89</v>
      </c>
    </row>
    <row r="27" spans="1:4" ht="18.75">
      <c r="A27" s="192"/>
      <c r="B27" s="193"/>
      <c r="C27" s="194"/>
      <c r="D27" s="195"/>
    </row>
    <row r="28" spans="1:5" ht="19.5" thickBot="1">
      <c r="A28" s="114"/>
      <c r="B28" s="113"/>
      <c r="C28" s="196">
        <f>SUM(C7:C26)</f>
        <v>84410417.849</v>
      </c>
      <c r="D28" s="197">
        <f>SUM(D20:D27)</f>
        <v>84410417.85000001</v>
      </c>
      <c r="E28" s="1">
        <f>C28-D28</f>
        <v>-0.0010000020265579224</v>
      </c>
    </row>
    <row r="29" spans="1:5" s="17" customFormat="1" ht="20.25" thickTop="1">
      <c r="A29" s="13"/>
      <c r="B29" s="14"/>
      <c r="C29" s="15"/>
      <c r="D29" s="15"/>
      <c r="E29" s="16"/>
    </row>
    <row r="30" spans="1:5" s="17" customFormat="1" ht="19.5">
      <c r="A30" s="13"/>
      <c r="B30" s="14"/>
      <c r="C30" s="15"/>
      <c r="D30" s="15"/>
      <c r="E30" s="16"/>
    </row>
    <row r="31" spans="1:4" s="8" customFormat="1" ht="19.5">
      <c r="A31" s="2"/>
      <c r="B31" s="4"/>
      <c r="C31" s="2"/>
      <c r="D31" s="3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61" t="s">
        <v>140</v>
      </c>
      <c r="B1" s="161"/>
      <c r="C1" s="161"/>
      <c r="D1" s="161"/>
    </row>
    <row r="2" spans="1:4" ht="21">
      <c r="A2" s="162" t="s">
        <v>86</v>
      </c>
      <c r="B2" s="162"/>
      <c r="C2" s="162"/>
      <c r="D2" s="162"/>
    </row>
    <row r="3" spans="1:4" ht="21">
      <c r="A3" s="163" t="s">
        <v>206</v>
      </c>
      <c r="B3" s="163"/>
      <c r="C3" s="163"/>
      <c r="D3" s="163"/>
    </row>
    <row r="4" spans="1:4" ht="19.5">
      <c r="A4" s="20" t="s">
        <v>1</v>
      </c>
      <c r="B4" s="20" t="s">
        <v>87</v>
      </c>
      <c r="C4" s="20" t="s">
        <v>59</v>
      </c>
      <c r="D4" s="21" t="s">
        <v>141</v>
      </c>
    </row>
    <row r="5" spans="1:4" ht="19.5">
      <c r="A5" s="22"/>
      <c r="B5" s="23"/>
      <c r="C5" s="24" t="s">
        <v>88</v>
      </c>
      <c r="D5" s="25"/>
    </row>
    <row r="6" spans="1:4" ht="19.5">
      <c r="A6" s="26" t="s">
        <v>89</v>
      </c>
      <c r="B6" s="27"/>
      <c r="C6" s="28"/>
      <c r="D6" s="29"/>
    </row>
    <row r="7" spans="1:4" ht="19.5">
      <c r="A7" s="30" t="s">
        <v>142</v>
      </c>
      <c r="B7" s="31" t="s">
        <v>143</v>
      </c>
      <c r="C7" s="28"/>
      <c r="D7" s="29"/>
    </row>
    <row r="8" spans="1:4" ht="19.5">
      <c r="A8" s="32" t="s">
        <v>90</v>
      </c>
      <c r="B8" s="31" t="s">
        <v>144</v>
      </c>
      <c r="C8" s="33">
        <v>300000</v>
      </c>
      <c r="D8" s="29">
        <v>490190.58</v>
      </c>
    </row>
    <row r="9" spans="1:4" ht="19.5">
      <c r="A9" s="32" t="s">
        <v>91</v>
      </c>
      <c r="B9" s="31" t="s">
        <v>145</v>
      </c>
      <c r="C9" s="33">
        <v>150000</v>
      </c>
      <c r="D9" s="29">
        <v>124705.02</v>
      </c>
    </row>
    <row r="10" spans="1:4" ht="19.5">
      <c r="A10" s="32" t="s">
        <v>92</v>
      </c>
      <c r="B10" s="31" t="s">
        <v>146</v>
      </c>
      <c r="C10" s="33">
        <v>140000</v>
      </c>
      <c r="D10" s="29">
        <v>141698</v>
      </c>
    </row>
    <row r="11" spans="1:4" ht="19.5">
      <c r="A11" s="34" t="s">
        <v>93</v>
      </c>
      <c r="B11" s="23"/>
      <c r="C11" s="35">
        <f>SUM(C8:C10)</f>
        <v>590000</v>
      </c>
      <c r="D11" s="36">
        <f>SUM(D8:D10)</f>
        <v>756593.6</v>
      </c>
    </row>
    <row r="12" spans="1:4" ht="19.5">
      <c r="A12" s="26" t="s">
        <v>94</v>
      </c>
      <c r="B12" s="31" t="s">
        <v>147</v>
      </c>
      <c r="C12" s="37"/>
      <c r="D12" s="29"/>
    </row>
    <row r="13" spans="1:4" ht="19.5">
      <c r="A13" s="32" t="s">
        <v>95</v>
      </c>
      <c r="B13" s="31" t="s">
        <v>148</v>
      </c>
      <c r="C13" s="38">
        <v>450000</v>
      </c>
      <c r="D13" s="29">
        <v>306620</v>
      </c>
    </row>
    <row r="14" spans="1:4" ht="19.5">
      <c r="A14" s="32" t="s">
        <v>96</v>
      </c>
      <c r="B14" s="31" t="s">
        <v>149</v>
      </c>
      <c r="C14" s="38">
        <v>4000</v>
      </c>
      <c r="D14" s="29">
        <v>4800</v>
      </c>
    </row>
    <row r="15" spans="1:4" ht="19.5">
      <c r="A15" s="32" t="s">
        <v>97</v>
      </c>
      <c r="B15" s="31" t="s">
        <v>150</v>
      </c>
      <c r="C15" s="38">
        <v>100000</v>
      </c>
      <c r="D15" s="29">
        <v>20940</v>
      </c>
    </row>
    <row r="16" spans="1:4" ht="19.5">
      <c r="A16" s="32" t="s">
        <v>98</v>
      </c>
      <c r="B16" s="31" t="s">
        <v>151</v>
      </c>
      <c r="C16" s="38">
        <v>40000</v>
      </c>
      <c r="D16" s="29">
        <v>54450</v>
      </c>
    </row>
    <row r="17" spans="1:4" ht="19.5">
      <c r="A17" s="32" t="s">
        <v>99</v>
      </c>
      <c r="B17" s="31" t="s">
        <v>152</v>
      </c>
      <c r="C17" s="38">
        <v>2000</v>
      </c>
      <c r="D17" s="29">
        <v>1010</v>
      </c>
    </row>
    <row r="18" spans="1:4" ht="19.5">
      <c r="A18" s="32" t="s">
        <v>100</v>
      </c>
      <c r="B18" s="31" t="s">
        <v>153</v>
      </c>
      <c r="C18" s="38">
        <v>5000</v>
      </c>
      <c r="D18" s="29">
        <v>3200</v>
      </c>
    </row>
    <row r="19" spans="1:4" ht="19.5">
      <c r="A19" s="34" t="s">
        <v>93</v>
      </c>
      <c r="B19" s="23"/>
      <c r="C19" s="35">
        <f>SUM(C13:C18)</f>
        <v>601000</v>
      </c>
      <c r="D19" s="36">
        <f>SUM(D13:D18)</f>
        <v>391020</v>
      </c>
    </row>
    <row r="20" spans="1:4" ht="19.5">
      <c r="A20" s="26" t="s">
        <v>154</v>
      </c>
      <c r="B20" s="31" t="s">
        <v>155</v>
      </c>
      <c r="C20" s="28"/>
      <c r="D20" s="29"/>
    </row>
    <row r="21" spans="1:4" ht="19.5">
      <c r="A21" s="32" t="s">
        <v>101</v>
      </c>
      <c r="B21" s="31" t="s">
        <v>156</v>
      </c>
      <c r="C21" s="38">
        <v>140000</v>
      </c>
      <c r="D21" s="29">
        <v>225000</v>
      </c>
    </row>
    <row r="22" spans="1:4" ht="19.5">
      <c r="A22" s="32" t="s">
        <v>102</v>
      </c>
      <c r="B22" s="31" t="s">
        <v>157</v>
      </c>
      <c r="C22" s="38">
        <v>250000</v>
      </c>
      <c r="D22" s="29">
        <v>180997.33</v>
      </c>
    </row>
    <row r="23" spans="1:4" ht="19.5">
      <c r="A23" s="32" t="s">
        <v>103</v>
      </c>
      <c r="B23" s="31" t="s">
        <v>158</v>
      </c>
      <c r="C23" s="39">
        <v>3000</v>
      </c>
      <c r="D23" s="29"/>
    </row>
    <row r="24" spans="1:4" ht="19.5">
      <c r="A24" s="34" t="s">
        <v>93</v>
      </c>
      <c r="B24" s="23"/>
      <c r="C24" s="40">
        <f>SUM(C21:C23)</f>
        <v>393000</v>
      </c>
      <c r="D24" s="41">
        <f>SUM(D21:D23)</f>
        <v>405997.32999999996</v>
      </c>
    </row>
    <row r="25" spans="1:4" ht="19.5">
      <c r="A25" s="42" t="s">
        <v>104</v>
      </c>
      <c r="B25" s="31" t="s">
        <v>159</v>
      </c>
      <c r="C25" s="28"/>
      <c r="D25" s="29"/>
    </row>
    <row r="26" spans="1:4" ht="19.5">
      <c r="A26" s="32" t="s">
        <v>105</v>
      </c>
      <c r="B26" s="31" t="s">
        <v>160</v>
      </c>
      <c r="C26" s="38">
        <v>10000</v>
      </c>
      <c r="D26" s="29">
        <v>2730</v>
      </c>
    </row>
    <row r="27" spans="1:4" ht="19.5">
      <c r="A27" s="32" t="s">
        <v>106</v>
      </c>
      <c r="B27" s="31" t="s">
        <v>161</v>
      </c>
      <c r="C27" s="38">
        <v>50000</v>
      </c>
      <c r="D27" s="29">
        <v>193500</v>
      </c>
    </row>
    <row r="28" spans="1:4" ht="19.5">
      <c r="A28" s="32" t="s">
        <v>107</v>
      </c>
      <c r="B28" s="31" t="s">
        <v>162</v>
      </c>
      <c r="C28" s="38">
        <v>20000</v>
      </c>
      <c r="D28" s="29">
        <v>11650.66</v>
      </c>
    </row>
    <row r="29" spans="1:4" ht="19.5">
      <c r="A29" s="34" t="s">
        <v>93</v>
      </c>
      <c r="B29" s="23"/>
      <c r="C29" s="35">
        <f>SUM(C26:C28)</f>
        <v>80000</v>
      </c>
      <c r="D29" s="36">
        <f>SUM(D26:D28)</f>
        <v>207880.66</v>
      </c>
    </row>
    <row r="30" spans="1:4" ht="19.5">
      <c r="A30" s="42" t="s">
        <v>108</v>
      </c>
      <c r="B30" s="23"/>
      <c r="C30" s="43"/>
      <c r="D30" s="44"/>
    </row>
    <row r="31" spans="1:4" ht="19.5">
      <c r="A31" s="42" t="s">
        <v>163</v>
      </c>
      <c r="B31" s="31" t="s">
        <v>164</v>
      </c>
      <c r="C31" s="43"/>
      <c r="D31" s="44"/>
    </row>
    <row r="32" spans="1:4" ht="19.5">
      <c r="A32" s="32" t="s">
        <v>109</v>
      </c>
      <c r="B32" s="45">
        <v>1001</v>
      </c>
      <c r="C32" s="38">
        <v>10000000</v>
      </c>
      <c r="D32" s="29">
        <v>3071904.77</v>
      </c>
    </row>
    <row r="33" spans="1:4" ht="19.5">
      <c r="A33" s="32" t="s">
        <v>110</v>
      </c>
      <c r="B33" s="45">
        <v>1001</v>
      </c>
      <c r="C33" s="38">
        <v>4500000</v>
      </c>
      <c r="D33" s="29">
        <v>3313935.29</v>
      </c>
    </row>
    <row r="34" spans="1:4" ht="19.5">
      <c r="A34" s="32" t="s">
        <v>111</v>
      </c>
      <c r="B34" s="45">
        <v>1005</v>
      </c>
      <c r="C34" s="38">
        <v>2000000</v>
      </c>
      <c r="D34" s="29">
        <v>1966854.49</v>
      </c>
    </row>
    <row r="35" spans="1:4" ht="19.5">
      <c r="A35" s="32" t="s">
        <v>112</v>
      </c>
      <c r="B35" s="45">
        <v>1006</v>
      </c>
      <c r="C35" s="38">
        <v>4500000</v>
      </c>
      <c r="D35" s="29">
        <v>3031802.1</v>
      </c>
    </row>
    <row r="36" spans="1:4" ht="19.5">
      <c r="A36" s="32" t="s">
        <v>113</v>
      </c>
      <c r="B36" s="45">
        <v>1010</v>
      </c>
      <c r="C36" s="38">
        <v>50000</v>
      </c>
      <c r="D36" s="29">
        <v>36255.99</v>
      </c>
    </row>
    <row r="37" spans="1:4" ht="19.5">
      <c r="A37" s="32" t="s">
        <v>114</v>
      </c>
      <c r="B37" s="45">
        <v>1011</v>
      </c>
      <c r="C37" s="38">
        <v>190000</v>
      </c>
      <c r="D37" s="29">
        <v>110687.08</v>
      </c>
    </row>
    <row r="38" spans="1:4" ht="19.5">
      <c r="A38" s="32" t="s">
        <v>115</v>
      </c>
      <c r="B38" s="45">
        <v>1013</v>
      </c>
      <c r="C38" s="38">
        <v>1700000</v>
      </c>
      <c r="D38" s="29">
        <v>464420</v>
      </c>
    </row>
    <row r="39" spans="1:4" ht="19.5">
      <c r="A39" s="32" t="s">
        <v>116</v>
      </c>
      <c r="B39" s="45">
        <v>1004</v>
      </c>
      <c r="C39" s="38">
        <v>50000</v>
      </c>
      <c r="D39" s="29">
        <v>58072.03</v>
      </c>
    </row>
    <row r="40" spans="1:4" ht="19.5">
      <c r="A40" s="34"/>
      <c r="B40" s="23"/>
      <c r="C40" s="35">
        <f>SUM(C32:C39)</f>
        <v>22990000</v>
      </c>
      <c r="D40" s="36">
        <f>SUM(D32:D39)</f>
        <v>12053931.75</v>
      </c>
    </row>
    <row r="41" spans="1:4" ht="19.5">
      <c r="A41" s="26" t="s">
        <v>117</v>
      </c>
      <c r="B41" s="27"/>
      <c r="C41" s="28"/>
      <c r="D41" s="29"/>
    </row>
    <row r="42" spans="1:4" ht="19.5">
      <c r="A42" s="46" t="s">
        <v>165</v>
      </c>
      <c r="B42" s="45">
        <v>2000</v>
      </c>
      <c r="C42" s="28"/>
      <c r="D42" s="29"/>
    </row>
    <row r="43" spans="1:4" ht="19.5">
      <c r="A43" s="32" t="s">
        <v>118</v>
      </c>
      <c r="B43" s="45">
        <v>2001</v>
      </c>
      <c r="C43" s="38"/>
      <c r="D43" s="29">
        <v>1139539</v>
      </c>
    </row>
    <row r="44" spans="1:4" ht="19.5">
      <c r="A44" s="32" t="s">
        <v>119</v>
      </c>
      <c r="B44" s="45">
        <v>2002</v>
      </c>
      <c r="C44" s="38">
        <v>19000000</v>
      </c>
      <c r="D44" s="29"/>
    </row>
    <row r="45" spans="1:4" ht="19.5">
      <c r="A45" s="32" t="s">
        <v>166</v>
      </c>
      <c r="B45" s="45"/>
      <c r="C45" s="38"/>
      <c r="D45" s="47">
        <v>1427370</v>
      </c>
    </row>
    <row r="46" spans="1:4" ht="19.5">
      <c r="A46" s="48" t="s">
        <v>167</v>
      </c>
      <c r="B46" s="49"/>
      <c r="C46" s="50"/>
      <c r="D46" s="51">
        <v>3322200</v>
      </c>
    </row>
    <row r="47" spans="1:4" ht="19.5">
      <c r="A47" s="52"/>
      <c r="B47" s="52" t="s">
        <v>75</v>
      </c>
      <c r="C47" s="53"/>
      <c r="D47" s="54"/>
    </row>
    <row r="48" spans="1:4" ht="19.5">
      <c r="A48" s="20" t="s">
        <v>1</v>
      </c>
      <c r="B48" s="20" t="s">
        <v>87</v>
      </c>
      <c r="C48" s="20" t="s">
        <v>59</v>
      </c>
      <c r="D48" s="21" t="s">
        <v>141</v>
      </c>
    </row>
    <row r="49" spans="1:4" ht="19.5">
      <c r="A49" s="55"/>
      <c r="B49" s="24"/>
      <c r="C49" s="24" t="s">
        <v>88</v>
      </c>
      <c r="D49" s="25"/>
    </row>
    <row r="50" spans="1:4" ht="19.5">
      <c r="A50" s="32" t="s">
        <v>168</v>
      </c>
      <c r="B50" s="45"/>
      <c r="C50" s="38"/>
      <c r="D50" s="47">
        <v>63000</v>
      </c>
    </row>
    <row r="51" spans="1:4" ht="19.5">
      <c r="A51" s="32" t="s">
        <v>169</v>
      </c>
      <c r="B51" s="45"/>
      <c r="C51" s="38"/>
      <c r="D51" s="47">
        <v>20000</v>
      </c>
    </row>
    <row r="52" spans="1:4" ht="19.5">
      <c r="A52" s="32" t="s">
        <v>170</v>
      </c>
      <c r="B52" s="45"/>
      <c r="C52" s="38"/>
      <c r="D52" s="47">
        <v>12476963</v>
      </c>
    </row>
    <row r="53" spans="1:4" ht="19.5">
      <c r="A53" s="32" t="s">
        <v>171</v>
      </c>
      <c r="B53" s="45"/>
      <c r="C53" s="38"/>
      <c r="D53" s="47"/>
    </row>
    <row r="54" spans="1:4" ht="19.5">
      <c r="A54" s="32" t="s">
        <v>172</v>
      </c>
      <c r="B54" s="45"/>
      <c r="C54" s="38"/>
      <c r="D54" s="47">
        <v>135000</v>
      </c>
    </row>
    <row r="55" spans="1:4" ht="20.25" thickBot="1">
      <c r="A55" s="56" t="s">
        <v>93</v>
      </c>
      <c r="B55" s="24"/>
      <c r="C55" s="57">
        <f>SUM(C43:C44)</f>
        <v>19000000</v>
      </c>
      <c r="D55" s="58">
        <f>SUM(D41:D54)</f>
        <v>18584072</v>
      </c>
    </row>
    <row r="56" spans="1:4" ht="21" thickBot="1">
      <c r="A56" s="59" t="s">
        <v>120</v>
      </c>
      <c r="B56" s="60"/>
      <c r="C56" s="61">
        <f>C11+C19+C24+C29+C40+C55</f>
        <v>43654000</v>
      </c>
      <c r="D56" s="62">
        <f>D11+D19+D24+D29+D40+D55</f>
        <v>32399495.34</v>
      </c>
    </row>
    <row r="57" spans="1:4" ht="19.5">
      <c r="A57" s="63" t="s">
        <v>121</v>
      </c>
      <c r="B57" s="64"/>
      <c r="C57" s="43"/>
      <c r="D57" s="65"/>
    </row>
    <row r="58" spans="1:4" ht="19.5">
      <c r="A58" s="66" t="s">
        <v>173</v>
      </c>
      <c r="B58" s="37">
        <v>3000</v>
      </c>
      <c r="C58" s="43"/>
      <c r="D58" s="67"/>
    </row>
    <row r="59" spans="1:4" ht="19.5">
      <c r="A59" s="68" t="s">
        <v>122</v>
      </c>
      <c r="B59" s="37">
        <v>3001</v>
      </c>
      <c r="C59" s="43"/>
      <c r="D59" s="67"/>
    </row>
    <row r="60" spans="1:4" ht="19.5">
      <c r="A60" s="69" t="s">
        <v>123</v>
      </c>
      <c r="B60" s="45">
        <v>3002</v>
      </c>
      <c r="C60" s="43"/>
      <c r="D60" s="67"/>
    </row>
    <row r="61" spans="1:4" ht="19.5">
      <c r="A61" s="69" t="s">
        <v>174</v>
      </c>
      <c r="B61" s="45">
        <v>3003</v>
      </c>
      <c r="C61" s="43"/>
      <c r="D61" s="67">
        <v>3232000</v>
      </c>
    </row>
    <row r="62" spans="1:4" ht="19.5">
      <c r="A62" s="69" t="s">
        <v>175</v>
      </c>
      <c r="B62" s="45"/>
      <c r="C62" s="43"/>
      <c r="D62" s="67"/>
    </row>
    <row r="63" spans="1:4" ht="19.5">
      <c r="A63" s="69" t="s">
        <v>176</v>
      </c>
      <c r="B63" s="45">
        <v>3004</v>
      </c>
      <c r="C63" s="43"/>
      <c r="D63" s="67">
        <v>10465600</v>
      </c>
    </row>
    <row r="64" spans="1:4" ht="19.5">
      <c r="A64" s="69" t="s">
        <v>177</v>
      </c>
      <c r="B64" s="45"/>
      <c r="C64" s="43"/>
      <c r="D64" s="67"/>
    </row>
    <row r="65" spans="1:4" ht="19.5">
      <c r="A65" s="69" t="s">
        <v>178</v>
      </c>
      <c r="B65" s="45">
        <v>3005</v>
      </c>
      <c r="C65" s="43"/>
      <c r="D65" s="67">
        <v>2451196.76</v>
      </c>
    </row>
    <row r="66" spans="1:4" ht="19.5">
      <c r="A66" s="69" t="s">
        <v>179</v>
      </c>
      <c r="B66" s="45"/>
      <c r="C66" s="43"/>
      <c r="D66" s="67"/>
    </row>
    <row r="67" spans="1:4" ht="19.5">
      <c r="A67" s="69" t="s">
        <v>207</v>
      </c>
      <c r="B67" s="45"/>
      <c r="C67" s="43"/>
      <c r="D67" s="67">
        <v>9995</v>
      </c>
    </row>
    <row r="68" spans="1:4" ht="19.5">
      <c r="A68" s="69" t="s">
        <v>208</v>
      </c>
      <c r="B68" s="45"/>
      <c r="C68" s="43"/>
      <c r="D68" s="67"/>
    </row>
    <row r="69" spans="1:4" ht="19.5">
      <c r="A69" s="69" t="s">
        <v>180</v>
      </c>
      <c r="B69" s="45">
        <v>3006</v>
      </c>
      <c r="C69" s="43"/>
      <c r="D69" s="67">
        <v>125010</v>
      </c>
    </row>
    <row r="70" spans="1:4" ht="19.5">
      <c r="A70" s="69" t="s">
        <v>209</v>
      </c>
      <c r="B70" s="45"/>
      <c r="C70" s="43"/>
      <c r="D70" s="67"/>
    </row>
    <row r="71" spans="1:4" ht="19.5">
      <c r="A71" s="69" t="s">
        <v>181</v>
      </c>
      <c r="B71" s="45">
        <v>3007</v>
      </c>
      <c r="C71" s="43"/>
      <c r="D71" s="67">
        <v>990274</v>
      </c>
    </row>
    <row r="72" spans="1:4" ht="19.5">
      <c r="A72" s="69" t="s">
        <v>182</v>
      </c>
      <c r="B72" s="45"/>
      <c r="C72" s="43"/>
      <c r="D72" s="67"/>
    </row>
    <row r="73" spans="1:4" ht="19.5">
      <c r="A73" s="69" t="s">
        <v>183</v>
      </c>
      <c r="B73" s="45">
        <v>3008</v>
      </c>
      <c r="C73" s="43"/>
      <c r="D73" s="67">
        <v>380639</v>
      </c>
    </row>
    <row r="74" spans="1:4" ht="19.5">
      <c r="A74" s="69" t="s">
        <v>184</v>
      </c>
      <c r="B74" s="45"/>
      <c r="C74" s="43"/>
      <c r="D74" s="67"/>
    </row>
    <row r="75" spans="1:4" ht="19.5">
      <c r="A75" s="69" t="s">
        <v>185</v>
      </c>
      <c r="B75" s="45">
        <v>3009</v>
      </c>
      <c r="C75" s="43"/>
      <c r="D75" s="67">
        <v>324700</v>
      </c>
    </row>
    <row r="76" spans="1:4" ht="19.5">
      <c r="A76" s="69" t="s">
        <v>186</v>
      </c>
      <c r="B76" s="45">
        <v>3010</v>
      </c>
      <c r="C76" s="43"/>
      <c r="D76" s="67"/>
    </row>
    <row r="77" spans="1:4" ht="19.5">
      <c r="A77" s="69" t="s">
        <v>124</v>
      </c>
      <c r="B77" s="45"/>
      <c r="C77" s="43"/>
      <c r="D77" s="67"/>
    </row>
    <row r="78" spans="1:4" ht="19.5">
      <c r="A78" s="69" t="s">
        <v>187</v>
      </c>
      <c r="B78" s="45">
        <v>3011</v>
      </c>
      <c r="C78" s="43"/>
      <c r="D78" s="67">
        <v>8000</v>
      </c>
    </row>
    <row r="79" spans="1:4" ht="19.5">
      <c r="A79" s="69" t="s">
        <v>188</v>
      </c>
      <c r="B79" s="45">
        <v>3012</v>
      </c>
      <c r="C79" s="43"/>
      <c r="D79" s="67"/>
    </row>
    <row r="80" spans="1:4" ht="19.5">
      <c r="A80" s="69" t="s">
        <v>189</v>
      </c>
      <c r="B80" s="23"/>
      <c r="C80" s="43"/>
      <c r="D80" s="67"/>
    </row>
    <row r="81" spans="1:4" ht="19.5">
      <c r="A81" s="69" t="s">
        <v>190</v>
      </c>
      <c r="B81" s="23">
        <v>3013</v>
      </c>
      <c r="C81" s="43"/>
      <c r="D81" s="67"/>
    </row>
    <row r="82" spans="1:4" ht="19.5">
      <c r="A82" s="69" t="s">
        <v>191</v>
      </c>
      <c r="B82" s="23"/>
      <c r="C82" s="43"/>
      <c r="D82" s="67">
        <v>52500</v>
      </c>
    </row>
    <row r="83" spans="1:4" ht="19.5">
      <c r="A83" s="69" t="s">
        <v>192</v>
      </c>
      <c r="B83" s="23">
        <v>3014</v>
      </c>
      <c r="C83" s="43"/>
      <c r="D83" s="67"/>
    </row>
    <row r="84" spans="1:4" ht="19.5">
      <c r="A84" s="69" t="s">
        <v>193</v>
      </c>
      <c r="B84" s="23"/>
      <c r="C84" s="43"/>
      <c r="D84" s="67">
        <v>12500</v>
      </c>
    </row>
    <row r="85" spans="1:4" ht="19.5">
      <c r="A85" s="69" t="s">
        <v>210</v>
      </c>
      <c r="B85" s="23"/>
      <c r="C85" s="43"/>
      <c r="D85" s="67"/>
    </row>
    <row r="86" spans="1:4" ht="19.5">
      <c r="A86" s="69" t="s">
        <v>211</v>
      </c>
      <c r="B86" s="23"/>
      <c r="C86" s="43"/>
      <c r="D86" s="67">
        <v>1163000</v>
      </c>
    </row>
    <row r="87" spans="1:4" ht="19.5">
      <c r="A87" s="69" t="s">
        <v>212</v>
      </c>
      <c r="B87" s="23"/>
      <c r="C87" s="43"/>
      <c r="D87" s="67"/>
    </row>
    <row r="88" spans="1:4" ht="19.5">
      <c r="A88" s="69" t="s">
        <v>213</v>
      </c>
      <c r="B88" s="23"/>
      <c r="C88" s="43"/>
      <c r="D88" s="67">
        <v>2455000</v>
      </c>
    </row>
    <row r="89" spans="1:4" ht="19.5">
      <c r="A89" s="70" t="s">
        <v>93</v>
      </c>
      <c r="B89" s="24"/>
      <c r="C89" s="71" t="s">
        <v>125</v>
      </c>
      <c r="D89" s="72">
        <f>SUM(D57:D86)</f>
        <v>19215414.759999998</v>
      </c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00390625" style="18" customWidth="1"/>
    <col min="2" max="2" width="49.8515625" style="18" customWidth="1"/>
    <col min="3" max="6" width="15.00390625" style="18" customWidth="1"/>
    <col min="7" max="16384" width="9.00390625" style="18" customWidth="1"/>
  </cols>
  <sheetData>
    <row r="1" spans="1:6" ht="25.5">
      <c r="A1" s="73"/>
      <c r="B1" s="74"/>
      <c r="C1" s="74"/>
      <c r="D1" s="75"/>
      <c r="E1" s="75"/>
      <c r="F1" s="74"/>
    </row>
    <row r="2" spans="1:6" ht="25.5">
      <c r="A2" s="73"/>
      <c r="B2" s="74"/>
      <c r="C2" s="74"/>
      <c r="D2" s="75"/>
      <c r="E2" s="75"/>
      <c r="F2" s="73" t="s">
        <v>39</v>
      </c>
    </row>
    <row r="3" spans="1:6" ht="27.75">
      <c r="A3" s="165" t="s">
        <v>40</v>
      </c>
      <c r="B3" s="165"/>
      <c r="C3" s="165"/>
      <c r="D3" s="165"/>
      <c r="E3" s="165"/>
      <c r="F3" s="165"/>
    </row>
    <row r="4" spans="1:6" ht="27.75">
      <c r="A4" s="165" t="s">
        <v>41</v>
      </c>
      <c r="B4" s="165"/>
      <c r="C4" s="165"/>
      <c r="D4" s="165"/>
      <c r="E4" s="165"/>
      <c r="F4" s="165"/>
    </row>
    <row r="5" spans="1:6" ht="27.75">
      <c r="A5" s="165" t="s">
        <v>214</v>
      </c>
      <c r="B5" s="165"/>
      <c r="C5" s="165"/>
      <c r="D5" s="165"/>
      <c r="E5" s="165"/>
      <c r="F5" s="165"/>
    </row>
    <row r="6" spans="1:6" ht="25.5">
      <c r="A6" s="76" t="s">
        <v>42</v>
      </c>
      <c r="B6" s="76" t="s">
        <v>1</v>
      </c>
      <c r="C6" s="198" t="s">
        <v>43</v>
      </c>
      <c r="D6" s="77" t="s">
        <v>194</v>
      </c>
      <c r="E6" s="77" t="s">
        <v>195</v>
      </c>
      <c r="F6" s="76" t="s">
        <v>44</v>
      </c>
    </row>
    <row r="7" spans="1:6" ht="25.5">
      <c r="A7" s="78">
        <v>1</v>
      </c>
      <c r="B7" s="79" t="s">
        <v>45</v>
      </c>
      <c r="C7" s="80">
        <f>SUM('[1]เม.ย.'!F7)</f>
        <v>13583.1</v>
      </c>
      <c r="D7" s="199">
        <v>715.5</v>
      </c>
      <c r="E7" s="200"/>
      <c r="F7" s="81">
        <f>C7+D7-E7</f>
        <v>14298.6</v>
      </c>
    </row>
    <row r="8" spans="1:6" ht="25.5">
      <c r="A8" s="82">
        <v>2</v>
      </c>
      <c r="B8" s="83" t="s">
        <v>46</v>
      </c>
      <c r="C8" s="84">
        <f>SUM('[1]เม.ย.'!F8)</f>
        <v>16299.72</v>
      </c>
      <c r="D8" s="201">
        <v>858.6</v>
      </c>
      <c r="E8" s="202"/>
      <c r="F8" s="85">
        <f>C8+D8-E8</f>
        <v>17158.32</v>
      </c>
    </row>
    <row r="9" spans="1:6" ht="25.5">
      <c r="A9" s="82">
        <v>3</v>
      </c>
      <c r="B9" s="83" t="s">
        <v>47</v>
      </c>
      <c r="C9" s="84">
        <f>SUM('[1]เม.ย.'!F9)</f>
        <v>816555</v>
      </c>
      <c r="D9" s="201">
        <v>8600</v>
      </c>
      <c r="E9" s="202"/>
      <c r="F9" s="85">
        <f aca="true" t="shared" si="0" ref="F9:F15">C9+D9-E9</f>
        <v>825155</v>
      </c>
    </row>
    <row r="10" spans="1:6" ht="25.5">
      <c r="A10" s="82">
        <v>4</v>
      </c>
      <c r="B10" s="83" t="s">
        <v>48</v>
      </c>
      <c r="C10" s="84">
        <f>SUM('[1]เม.ย.'!F10)</f>
        <v>11995.599999999999</v>
      </c>
      <c r="D10" s="201">
        <v>25948.93</v>
      </c>
      <c r="E10" s="202">
        <v>11995.6</v>
      </c>
      <c r="F10" s="85">
        <f t="shared" si="0"/>
        <v>25948.93</v>
      </c>
    </row>
    <row r="11" spans="1:6" ht="25.5">
      <c r="A11" s="82">
        <v>5</v>
      </c>
      <c r="B11" s="83" t="s">
        <v>49</v>
      </c>
      <c r="C11" s="84">
        <f>SUM('[1]เม.ย.'!F11)</f>
        <v>17688.239999999987</v>
      </c>
      <c r="D11" s="201">
        <v>2897.26</v>
      </c>
      <c r="E11" s="202"/>
      <c r="F11" s="85">
        <f t="shared" si="0"/>
        <v>20585.499999999985</v>
      </c>
    </row>
    <row r="12" spans="1:6" ht="25.5">
      <c r="A12" s="82">
        <v>6</v>
      </c>
      <c r="B12" s="83" t="s">
        <v>50</v>
      </c>
      <c r="C12" s="84">
        <f>SUM('[1]เม.ย.'!F12)</f>
        <v>0</v>
      </c>
      <c r="D12" s="201"/>
      <c r="E12" s="202"/>
      <c r="F12" s="85">
        <f t="shared" si="0"/>
        <v>0</v>
      </c>
    </row>
    <row r="13" spans="1:6" ht="25.5">
      <c r="A13" s="82">
        <v>7</v>
      </c>
      <c r="B13" s="83" t="s">
        <v>196</v>
      </c>
      <c r="C13" s="84">
        <f>SUM('[1]เม.ย.'!F13)</f>
        <v>0</v>
      </c>
      <c r="D13" s="201"/>
      <c r="E13" s="202"/>
      <c r="F13" s="85">
        <f t="shared" si="0"/>
        <v>0</v>
      </c>
    </row>
    <row r="14" spans="1:6" ht="25.5">
      <c r="A14" s="82">
        <v>8</v>
      </c>
      <c r="B14" s="83" t="s">
        <v>51</v>
      </c>
      <c r="C14" s="84">
        <f>SUM('[1]เม.ย.'!F14)</f>
        <v>0</v>
      </c>
      <c r="D14" s="201">
        <v>12045</v>
      </c>
      <c r="E14" s="202">
        <v>12045</v>
      </c>
      <c r="F14" s="85">
        <f t="shared" si="0"/>
        <v>0</v>
      </c>
    </row>
    <row r="15" spans="1:6" ht="25.5">
      <c r="A15" s="82">
        <v>9</v>
      </c>
      <c r="B15" s="83" t="s">
        <v>215</v>
      </c>
      <c r="C15" s="203">
        <f>SUM('[1]เม.ย.'!F15)</f>
        <v>3.18</v>
      </c>
      <c r="D15" s="204"/>
      <c r="E15" s="202"/>
      <c r="F15" s="85">
        <f t="shared" si="0"/>
        <v>3.18</v>
      </c>
    </row>
    <row r="16" spans="1:6" ht="26.25" thickBot="1">
      <c r="A16" s="164" t="s">
        <v>52</v>
      </c>
      <c r="B16" s="164"/>
      <c r="C16" s="205">
        <f>SUM(C7:C15)</f>
        <v>876124.84</v>
      </c>
      <c r="D16" s="86">
        <f>SUM(D7:D15)</f>
        <v>51065.29</v>
      </c>
      <c r="E16" s="86">
        <f>SUM(E7:E15)</f>
        <v>24040.6</v>
      </c>
      <c r="F16" s="86">
        <f>SUM(F7:F15)</f>
        <v>903149.5300000001</v>
      </c>
    </row>
    <row r="17" spans="1:6" ht="26.25" thickTop="1">
      <c r="A17" s="73"/>
      <c r="B17" s="74"/>
      <c r="C17" s="74"/>
      <c r="D17" s="75"/>
      <c r="E17" s="75"/>
      <c r="F17" s="74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19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7"/>
      <c r="B1" s="87"/>
      <c r="C1" s="87"/>
      <c r="D1" s="87"/>
      <c r="E1" s="87"/>
      <c r="F1" s="88" t="s">
        <v>126</v>
      </c>
      <c r="G1" s="87"/>
    </row>
    <row r="2" spans="1:7" ht="26.25">
      <c r="A2" s="166" t="s">
        <v>127</v>
      </c>
      <c r="B2" s="166"/>
      <c r="C2" s="166"/>
      <c r="D2" s="166"/>
      <c r="E2" s="166"/>
      <c r="F2" s="166"/>
      <c r="G2" s="87"/>
    </row>
    <row r="3" spans="1:7" ht="21">
      <c r="A3" s="167" t="s">
        <v>128</v>
      </c>
      <c r="B3" s="167"/>
      <c r="C3" s="167"/>
      <c r="D3" s="167"/>
      <c r="E3" s="167"/>
      <c r="F3" s="167"/>
      <c r="G3" s="87"/>
    </row>
    <row r="4" spans="1:7" ht="21">
      <c r="A4" s="168" t="s">
        <v>216</v>
      </c>
      <c r="B4" s="168"/>
      <c r="C4" s="168"/>
      <c r="D4" s="168"/>
      <c r="E4" s="168"/>
      <c r="F4" s="168"/>
      <c r="G4" s="87"/>
    </row>
    <row r="5" spans="1:7" ht="21">
      <c r="A5" s="89" t="s">
        <v>42</v>
      </c>
      <c r="B5" s="89" t="s">
        <v>1</v>
      </c>
      <c r="C5" s="90" t="s">
        <v>197</v>
      </c>
      <c r="D5" s="89" t="s">
        <v>88</v>
      </c>
      <c r="E5" s="89" t="s">
        <v>129</v>
      </c>
      <c r="F5" s="89" t="s">
        <v>130</v>
      </c>
      <c r="G5" s="91" t="s">
        <v>131</v>
      </c>
    </row>
    <row r="6" spans="1:7" ht="21">
      <c r="A6" s="92"/>
      <c r="B6" s="93"/>
      <c r="C6" s="94"/>
      <c r="D6" s="95"/>
      <c r="E6" s="96"/>
      <c r="F6" s="97"/>
      <c r="G6" s="98"/>
    </row>
    <row r="7" spans="1:7" ht="21">
      <c r="A7" s="99">
        <v>1</v>
      </c>
      <c r="B7" s="100" t="s">
        <v>132</v>
      </c>
      <c r="C7" s="101">
        <f>SUM('[2]ธ.ค.'!F7)</f>
        <v>0</v>
      </c>
      <c r="D7" s="102"/>
      <c r="E7" s="103"/>
      <c r="F7" s="104">
        <f>C7+D7-E7</f>
        <v>0</v>
      </c>
      <c r="G7" s="105"/>
    </row>
    <row r="8" spans="1:7" ht="21">
      <c r="A8" s="99">
        <v>2</v>
      </c>
      <c r="B8" s="100" t="s">
        <v>133</v>
      </c>
      <c r="C8" s="101">
        <f>SUM('[2]เม.ย.'!F8)</f>
        <v>61025</v>
      </c>
      <c r="D8" s="102"/>
      <c r="E8" s="103">
        <v>25120</v>
      </c>
      <c r="F8" s="104">
        <f>C8+D8-E8</f>
        <v>35905</v>
      </c>
      <c r="G8" s="105"/>
    </row>
    <row r="9" spans="1:7" ht="21">
      <c r="A9" s="99">
        <v>3</v>
      </c>
      <c r="B9" s="100" t="s">
        <v>134</v>
      </c>
      <c r="C9" s="101">
        <f>SUM('[2]เม.ย.'!F9)</f>
        <v>324100</v>
      </c>
      <c r="D9" s="102">
        <v>1308200</v>
      </c>
      <c r="E9" s="103"/>
      <c r="F9" s="104">
        <f aca="true" t="shared" si="0" ref="F9:F16">C9+D9-E9</f>
        <v>1632300</v>
      </c>
      <c r="G9" s="106"/>
    </row>
    <row r="10" spans="1:7" ht="21">
      <c r="A10" s="99">
        <v>4</v>
      </c>
      <c r="B10" s="100" t="s">
        <v>135</v>
      </c>
      <c r="C10" s="101">
        <f>SUM('[2]เม.ย.'!F10)</f>
        <v>83200</v>
      </c>
      <c r="D10" s="102">
        <v>404000</v>
      </c>
      <c r="E10" s="103"/>
      <c r="F10" s="104">
        <f t="shared" si="0"/>
        <v>487200</v>
      </c>
      <c r="G10" s="107" t="s">
        <v>198</v>
      </c>
    </row>
    <row r="11" spans="1:7" ht="21">
      <c r="A11" s="99">
        <v>5</v>
      </c>
      <c r="B11" s="100" t="s">
        <v>136</v>
      </c>
      <c r="C11" s="101">
        <f>SUM('[2]เม.ย.'!F11)</f>
        <v>566538</v>
      </c>
      <c r="D11" s="102"/>
      <c r="E11" s="103">
        <v>151720</v>
      </c>
      <c r="F11" s="104">
        <f t="shared" si="0"/>
        <v>414818</v>
      </c>
      <c r="G11" s="105"/>
    </row>
    <row r="12" spans="1:7" ht="21">
      <c r="A12" s="99">
        <v>6</v>
      </c>
      <c r="B12" s="100" t="s">
        <v>199</v>
      </c>
      <c r="C12" s="101">
        <f>SUM('[2]เม.ย.'!F12)</f>
        <v>0</v>
      </c>
      <c r="D12" s="102"/>
      <c r="E12" s="103"/>
      <c r="F12" s="104">
        <f t="shared" si="0"/>
        <v>0</v>
      </c>
      <c r="G12" s="105"/>
    </row>
    <row r="13" spans="1:7" ht="21">
      <c r="A13" s="99">
        <v>7</v>
      </c>
      <c r="B13" s="100" t="s">
        <v>137</v>
      </c>
      <c r="C13" s="101">
        <f>SUM('[2]เม.ย.'!F13)</f>
        <v>0</v>
      </c>
      <c r="D13" s="102"/>
      <c r="E13" s="103"/>
      <c r="F13" s="104">
        <f t="shared" si="0"/>
        <v>0</v>
      </c>
      <c r="G13" s="105"/>
    </row>
    <row r="14" spans="1:7" ht="21">
      <c r="A14" s="99">
        <v>8</v>
      </c>
      <c r="B14" s="100" t="s">
        <v>138</v>
      </c>
      <c r="C14" s="101">
        <f>SUM('[2]เม.ย.'!F14)</f>
        <v>162350</v>
      </c>
      <c r="D14" s="102"/>
      <c r="E14" s="103"/>
      <c r="F14" s="104">
        <f t="shared" si="0"/>
        <v>162350</v>
      </c>
      <c r="G14" s="105"/>
    </row>
    <row r="15" spans="1:7" ht="21">
      <c r="A15" s="99">
        <v>9</v>
      </c>
      <c r="B15" s="100" t="s">
        <v>139</v>
      </c>
      <c r="C15" s="101">
        <f>SUM('[2]เม.ย.'!F15)</f>
        <v>0</v>
      </c>
      <c r="D15" s="102"/>
      <c r="E15" s="103"/>
      <c r="F15" s="104">
        <f t="shared" si="0"/>
        <v>0</v>
      </c>
      <c r="G15" s="105"/>
    </row>
    <row r="16" spans="1:7" ht="21">
      <c r="A16" s="99">
        <v>10</v>
      </c>
      <c r="B16" s="100" t="s">
        <v>200</v>
      </c>
      <c r="C16" s="101">
        <f>SUM('[2]เม.ย.'!F16)</f>
        <v>52500</v>
      </c>
      <c r="D16" s="102"/>
      <c r="E16" s="103">
        <v>52500</v>
      </c>
      <c r="F16" s="104">
        <f t="shared" si="0"/>
        <v>0</v>
      </c>
      <c r="G16" s="105"/>
    </row>
    <row r="17" spans="1:7" ht="21">
      <c r="A17" s="99">
        <v>11</v>
      </c>
      <c r="B17" s="100" t="s">
        <v>201</v>
      </c>
      <c r="C17" s="101">
        <f>SUM('[2]เม.ย.'!F17)</f>
        <v>12500</v>
      </c>
      <c r="D17" s="102"/>
      <c r="E17" s="103"/>
      <c r="F17" s="104">
        <f>C17+D17-E17</f>
        <v>12500</v>
      </c>
      <c r="G17" s="105"/>
    </row>
    <row r="18" spans="1:7" ht="21">
      <c r="A18" s="99">
        <v>12</v>
      </c>
      <c r="B18" s="100" t="s">
        <v>217</v>
      </c>
      <c r="C18" s="101">
        <f>SUM('[2]เม.ย.'!F18)</f>
        <v>0</v>
      </c>
      <c r="D18" s="102"/>
      <c r="E18" s="103"/>
      <c r="F18" s="104">
        <f>C18+D18-E18</f>
        <v>0</v>
      </c>
      <c r="G18" s="105"/>
    </row>
    <row r="19" spans="1:7" ht="21">
      <c r="A19" s="99">
        <v>13</v>
      </c>
      <c r="B19" s="100" t="s">
        <v>218</v>
      </c>
      <c r="C19" s="101"/>
      <c r="D19" s="102">
        <v>2455000</v>
      </c>
      <c r="E19" s="103">
        <v>2455000</v>
      </c>
      <c r="F19" s="104">
        <f>C19+D19-E19</f>
        <v>0</v>
      </c>
      <c r="G19" s="105"/>
    </row>
    <row r="20" spans="1:7" ht="24">
      <c r="A20" s="99"/>
      <c r="B20" s="206"/>
      <c r="C20" s="101">
        <f>SUM('[2]เม.ย.'!F19)</f>
        <v>0</v>
      </c>
      <c r="D20" s="102"/>
      <c r="E20" s="103"/>
      <c r="F20" s="104">
        <f>C20+D20-E20</f>
        <v>0</v>
      </c>
      <c r="G20" s="108"/>
    </row>
    <row r="21" spans="1:7" ht="21.75" thickBot="1">
      <c r="A21" s="109"/>
      <c r="B21" s="110" t="s">
        <v>93</v>
      </c>
      <c r="C21" s="111">
        <f>SUM(C6:C20)</f>
        <v>1262213</v>
      </c>
      <c r="D21" s="111">
        <f>SUM(D6:D20)</f>
        <v>4167200</v>
      </c>
      <c r="E21" s="111">
        <f>SUM(E6:E20)</f>
        <v>2684340</v>
      </c>
      <c r="F21" s="111">
        <f>SUM(F7:F20)</f>
        <v>2745073</v>
      </c>
      <c r="G21" s="112"/>
    </row>
    <row r="22" spans="1:7" ht="19.5" thickTop="1">
      <c r="A22" s="113"/>
      <c r="B22" s="114"/>
      <c r="C22" s="115"/>
      <c r="D22" s="114"/>
      <c r="E22" s="114"/>
      <c r="F22" s="114"/>
      <c r="G22" s="87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7">
      <selection activeCell="C11" sqref="C11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167" t="s">
        <v>53</v>
      </c>
      <c r="B1" s="167"/>
      <c r="C1" s="167"/>
      <c r="D1" s="167"/>
      <c r="E1" s="167"/>
    </row>
    <row r="2" spans="1:5" ht="21">
      <c r="A2" s="167" t="s">
        <v>54</v>
      </c>
      <c r="B2" s="167"/>
      <c r="C2" s="167"/>
      <c r="D2" s="167"/>
      <c r="E2" s="167"/>
    </row>
    <row r="3" spans="1:5" ht="21">
      <c r="A3" s="116"/>
      <c r="B3" s="116"/>
      <c r="C3" s="116"/>
      <c r="D3" s="167" t="s">
        <v>55</v>
      </c>
      <c r="E3" s="167"/>
    </row>
    <row r="4" spans="1:5" ht="21">
      <c r="A4" s="167" t="s">
        <v>56</v>
      </c>
      <c r="B4" s="167"/>
      <c r="C4" s="167"/>
      <c r="D4" s="167"/>
      <c r="E4" s="167"/>
    </row>
    <row r="5" spans="1:5" ht="21">
      <c r="A5" s="116"/>
      <c r="B5" s="116"/>
      <c r="C5" s="171" t="s">
        <v>219</v>
      </c>
      <c r="D5" s="171"/>
      <c r="E5" s="171"/>
    </row>
    <row r="6" spans="1:5" ht="21">
      <c r="A6" s="169" t="s">
        <v>57</v>
      </c>
      <c r="B6" s="170"/>
      <c r="C6" s="117"/>
      <c r="D6" s="118"/>
      <c r="E6" s="89" t="s">
        <v>58</v>
      </c>
    </row>
    <row r="7" spans="1:5" ht="21">
      <c r="A7" s="92" t="s">
        <v>59</v>
      </c>
      <c r="B7" s="92" t="s">
        <v>60</v>
      </c>
      <c r="C7" s="92" t="s">
        <v>1</v>
      </c>
      <c r="D7" s="119" t="s">
        <v>61</v>
      </c>
      <c r="E7" s="92" t="s">
        <v>60</v>
      </c>
    </row>
    <row r="8" spans="1:5" ht="21">
      <c r="A8" s="120" t="s">
        <v>6</v>
      </c>
      <c r="B8" s="120" t="s">
        <v>6</v>
      </c>
      <c r="C8" s="120"/>
      <c r="D8" s="121" t="s">
        <v>5</v>
      </c>
      <c r="E8" s="120" t="s">
        <v>6</v>
      </c>
    </row>
    <row r="9" spans="1:5" ht="21">
      <c r="A9" s="122"/>
      <c r="B9" s="123">
        <v>48252446.1</v>
      </c>
      <c r="C9" s="116" t="s">
        <v>62</v>
      </c>
      <c r="D9" s="207"/>
      <c r="E9" s="124">
        <v>63044920.5</v>
      </c>
    </row>
    <row r="10" spans="1:5" ht="21">
      <c r="A10" s="125"/>
      <c r="B10" s="126"/>
      <c r="C10" s="127" t="s">
        <v>63</v>
      </c>
      <c r="D10" s="130"/>
      <c r="E10" s="126"/>
    </row>
    <row r="11" spans="1:5" ht="21">
      <c r="A11" s="103">
        <v>590000</v>
      </c>
      <c r="B11" s="128">
        <v>756593.6</v>
      </c>
      <c r="C11" s="129" t="s">
        <v>64</v>
      </c>
      <c r="D11" s="130" t="s">
        <v>143</v>
      </c>
      <c r="E11" s="128">
        <v>13275.9</v>
      </c>
    </row>
    <row r="12" spans="1:5" ht="21">
      <c r="A12" s="103">
        <v>601000</v>
      </c>
      <c r="B12" s="103">
        <v>391020</v>
      </c>
      <c r="C12" s="129" t="s">
        <v>65</v>
      </c>
      <c r="D12" s="130" t="s">
        <v>147</v>
      </c>
      <c r="E12" s="103">
        <v>43700</v>
      </c>
    </row>
    <row r="13" spans="1:5" ht="21">
      <c r="A13" s="103">
        <v>393000</v>
      </c>
      <c r="B13" s="131">
        <v>405997.33</v>
      </c>
      <c r="C13" s="129" t="s">
        <v>66</v>
      </c>
      <c r="D13" s="130" t="s">
        <v>155</v>
      </c>
      <c r="E13" s="131"/>
    </row>
    <row r="14" spans="1:5" ht="21">
      <c r="A14" s="103">
        <v>80000</v>
      </c>
      <c r="B14" s="131">
        <v>207880.66</v>
      </c>
      <c r="C14" s="129" t="s">
        <v>67</v>
      </c>
      <c r="D14" s="130" t="s">
        <v>159</v>
      </c>
      <c r="E14" s="131">
        <v>4500</v>
      </c>
    </row>
    <row r="15" spans="1:5" ht="21">
      <c r="A15" s="132">
        <v>22990000</v>
      </c>
      <c r="B15" s="133">
        <v>12053931.75</v>
      </c>
      <c r="C15" s="134" t="s">
        <v>68</v>
      </c>
      <c r="D15" s="135" t="s">
        <v>164</v>
      </c>
      <c r="E15" s="133">
        <v>1122271.9</v>
      </c>
    </row>
    <row r="16" spans="1:5" ht="21">
      <c r="A16" s="132">
        <v>19000000</v>
      </c>
      <c r="B16" s="131">
        <v>17444533</v>
      </c>
      <c r="C16" s="129" t="s">
        <v>69</v>
      </c>
      <c r="D16" s="130" t="s">
        <v>202</v>
      </c>
      <c r="E16" s="131"/>
    </row>
    <row r="17" spans="1:5" ht="21">
      <c r="A17" s="132"/>
      <c r="B17" s="133"/>
      <c r="C17" s="129"/>
      <c r="D17" s="99"/>
      <c r="E17" s="131"/>
    </row>
    <row r="18" spans="1:5" ht="21">
      <c r="A18" s="136"/>
      <c r="B18" s="133"/>
      <c r="C18" s="129"/>
      <c r="D18" s="139"/>
      <c r="E18" s="133"/>
    </row>
    <row r="19" spans="1:5" ht="21.75" thickBot="1">
      <c r="A19" s="137">
        <f>SUM(A10:A18)</f>
        <v>43654000</v>
      </c>
      <c r="B19" s="137">
        <f>SUM(B11:B18)</f>
        <v>31259956.34</v>
      </c>
      <c r="C19" s="129"/>
      <c r="D19" s="99"/>
      <c r="E19" s="137">
        <f>SUM(E10:E18)</f>
        <v>1183747.7999999998</v>
      </c>
    </row>
    <row r="20" spans="1:5" ht="21.75" thickTop="1">
      <c r="A20" s="129"/>
      <c r="B20" s="133">
        <v>1139539</v>
      </c>
      <c r="C20" s="129" t="s">
        <v>220</v>
      </c>
      <c r="D20" s="99"/>
      <c r="E20" s="131"/>
    </row>
    <row r="21" spans="1:5" ht="21">
      <c r="A21" s="129"/>
      <c r="B21" s="133">
        <v>21670414.76</v>
      </c>
      <c r="C21" s="129" t="s">
        <v>78</v>
      </c>
      <c r="D21" s="139"/>
      <c r="E21" s="133">
        <v>4167200</v>
      </c>
    </row>
    <row r="22" spans="1:5" ht="21">
      <c r="A22" s="129"/>
      <c r="B22" s="133">
        <v>1044378.64</v>
      </c>
      <c r="C22" s="129" t="s">
        <v>70</v>
      </c>
      <c r="D22" s="139">
        <v>900</v>
      </c>
      <c r="E22" s="133">
        <v>51065.29</v>
      </c>
    </row>
    <row r="23" spans="1:5" ht="21">
      <c r="A23" s="129"/>
      <c r="B23" s="133"/>
      <c r="C23" s="129" t="s">
        <v>26</v>
      </c>
      <c r="D23" s="139">
        <v>600</v>
      </c>
      <c r="E23" s="133"/>
    </row>
    <row r="24" spans="1:5" ht="21">
      <c r="A24" s="129"/>
      <c r="B24" s="133"/>
      <c r="C24" s="129" t="s">
        <v>71</v>
      </c>
      <c r="D24" s="139"/>
      <c r="E24" s="133"/>
    </row>
    <row r="25" spans="1:5" ht="21">
      <c r="A25" s="129"/>
      <c r="B25" s="103">
        <v>9222628.42</v>
      </c>
      <c r="C25" s="129" t="s">
        <v>12</v>
      </c>
      <c r="D25" s="99">
        <v>704</v>
      </c>
      <c r="E25" s="103">
        <v>14060</v>
      </c>
    </row>
    <row r="26" spans="1:5" ht="21">
      <c r="A26" s="129"/>
      <c r="B26" s="103">
        <v>509938</v>
      </c>
      <c r="C26" s="129" t="s">
        <v>13</v>
      </c>
      <c r="D26" s="130" t="s">
        <v>32</v>
      </c>
      <c r="E26" s="103">
        <v>7200</v>
      </c>
    </row>
    <row r="27" spans="1:5" ht="21">
      <c r="A27" s="129"/>
      <c r="B27" s="131"/>
      <c r="C27" s="129" t="s">
        <v>72</v>
      </c>
      <c r="D27" s="99">
        <v>601</v>
      </c>
      <c r="E27" s="131"/>
    </row>
    <row r="28" spans="1:5" ht="21">
      <c r="A28" s="129"/>
      <c r="B28" s="131"/>
      <c r="C28" s="129" t="s">
        <v>73</v>
      </c>
      <c r="D28" s="130" t="s">
        <v>203</v>
      </c>
      <c r="E28" s="131"/>
    </row>
    <row r="29" spans="1:5" ht="21">
      <c r="A29" s="129"/>
      <c r="B29" s="131">
        <v>218810.56</v>
      </c>
      <c r="C29" s="129" t="s">
        <v>8</v>
      </c>
      <c r="D29" s="99">
        <v>700</v>
      </c>
      <c r="E29" s="131"/>
    </row>
    <row r="30" spans="1:5" ht="21">
      <c r="A30" s="129"/>
      <c r="B30" s="131">
        <v>29432</v>
      </c>
      <c r="C30" s="129" t="s">
        <v>221</v>
      </c>
      <c r="D30" s="125"/>
      <c r="E30" s="131">
        <v>6360</v>
      </c>
    </row>
    <row r="31" spans="1:5" ht="21">
      <c r="A31" s="129"/>
      <c r="B31" s="131">
        <v>275.6</v>
      </c>
      <c r="C31" s="129" t="s">
        <v>222</v>
      </c>
      <c r="D31" s="125"/>
      <c r="E31" s="131">
        <v>14</v>
      </c>
    </row>
    <row r="32" spans="1:5" ht="21">
      <c r="A32" s="129"/>
      <c r="B32" s="131">
        <v>143000</v>
      </c>
      <c r="C32" s="129" t="s">
        <v>223</v>
      </c>
      <c r="D32" s="125"/>
      <c r="E32" s="131">
        <v>25000</v>
      </c>
    </row>
    <row r="33" spans="1:5" ht="21">
      <c r="A33" s="129"/>
      <c r="B33" s="131"/>
      <c r="C33" s="129"/>
      <c r="D33" s="125"/>
      <c r="E33" s="131"/>
    </row>
    <row r="34" spans="1:5" ht="21">
      <c r="A34" s="129"/>
      <c r="B34" s="131"/>
      <c r="C34" s="129"/>
      <c r="D34" s="125"/>
      <c r="E34" s="131"/>
    </row>
    <row r="35" spans="1:5" ht="21">
      <c r="A35" s="129"/>
      <c r="B35" s="131"/>
      <c r="C35" s="129"/>
      <c r="D35" s="125"/>
      <c r="E35" s="131"/>
    </row>
    <row r="36" spans="1:5" ht="21">
      <c r="A36" s="129"/>
      <c r="B36" s="131"/>
      <c r="C36" s="129"/>
      <c r="D36" s="125"/>
      <c r="E36" s="131"/>
    </row>
    <row r="37" spans="1:5" ht="21">
      <c r="A37" s="129"/>
      <c r="B37" s="131"/>
      <c r="C37" s="129"/>
      <c r="D37" s="125"/>
      <c r="E37" s="131"/>
    </row>
    <row r="38" spans="1:5" ht="21">
      <c r="A38" s="129"/>
      <c r="B38" s="131"/>
      <c r="C38" s="129"/>
      <c r="D38" s="125"/>
      <c r="E38" s="131"/>
    </row>
    <row r="39" spans="1:5" ht="21">
      <c r="A39" s="129"/>
      <c r="B39" s="131"/>
      <c r="C39" s="129"/>
      <c r="D39" s="125"/>
      <c r="E39" s="131"/>
    </row>
    <row r="40" spans="1:5" ht="21">
      <c r="A40" s="129"/>
      <c r="B40" s="131"/>
      <c r="C40" s="129"/>
      <c r="D40" s="125"/>
      <c r="E40" s="131"/>
    </row>
    <row r="41" spans="1:5" ht="21">
      <c r="A41" s="129"/>
      <c r="B41" s="131"/>
      <c r="C41" s="129"/>
      <c r="D41" s="125"/>
      <c r="E41" s="131"/>
    </row>
    <row r="42" spans="1:5" ht="21">
      <c r="A42" s="129"/>
      <c r="B42" s="131"/>
      <c r="C42" s="129"/>
      <c r="D42" s="125"/>
      <c r="E42" s="131"/>
    </row>
    <row r="43" spans="1:5" ht="21">
      <c r="A43" s="129"/>
      <c r="B43" s="131"/>
      <c r="C43" s="129"/>
      <c r="D43" s="140"/>
      <c r="E43" s="131"/>
    </row>
    <row r="44" spans="1:5" ht="21.75" thickBot="1">
      <c r="A44" s="129"/>
      <c r="B44" s="141">
        <f>SUM(B20:B38)</f>
        <v>33978416.980000004</v>
      </c>
      <c r="C44" s="142"/>
      <c r="D44" s="143"/>
      <c r="E44" s="141">
        <f>SUM(E20:E43)</f>
        <v>4270899.29</v>
      </c>
    </row>
    <row r="45" spans="1:5" ht="21.75" thickBot="1">
      <c r="A45" s="129"/>
      <c r="B45" s="145">
        <f>B19+B44</f>
        <v>65238373.32000001</v>
      </c>
      <c r="C45" s="144" t="s">
        <v>74</v>
      </c>
      <c r="D45" s="143"/>
      <c r="E45" s="145">
        <f>E19+E44</f>
        <v>5454647.09</v>
      </c>
    </row>
    <row r="46" spans="1:5" ht="21">
      <c r="A46" s="134"/>
      <c r="B46" s="138"/>
      <c r="C46" s="146"/>
      <c r="D46" s="147"/>
      <c r="E46" s="138"/>
    </row>
    <row r="47" spans="1:5" ht="21">
      <c r="A47" s="134"/>
      <c r="B47" s="138"/>
      <c r="C47" s="146" t="s">
        <v>75</v>
      </c>
      <c r="D47" s="147"/>
      <c r="E47" s="138"/>
    </row>
    <row r="48" spans="1:5" ht="21">
      <c r="A48" s="169" t="s">
        <v>57</v>
      </c>
      <c r="B48" s="170"/>
      <c r="C48" s="118"/>
      <c r="D48" s="117"/>
      <c r="E48" s="89" t="s">
        <v>58</v>
      </c>
    </row>
    <row r="49" spans="1:5" ht="21">
      <c r="A49" s="148" t="s">
        <v>59</v>
      </c>
      <c r="B49" s="92" t="s">
        <v>60</v>
      </c>
      <c r="C49" s="119" t="s">
        <v>1</v>
      </c>
      <c r="D49" s="92" t="s">
        <v>61</v>
      </c>
      <c r="E49" s="149" t="s">
        <v>60</v>
      </c>
    </row>
    <row r="50" spans="1:5" ht="21">
      <c r="A50" s="150" t="s">
        <v>6</v>
      </c>
      <c r="B50" s="120" t="s">
        <v>6</v>
      </c>
      <c r="C50" s="121"/>
      <c r="D50" s="120" t="s">
        <v>5</v>
      </c>
      <c r="E50" s="151" t="s">
        <v>6</v>
      </c>
    </row>
    <row r="51" spans="1:5" ht="21">
      <c r="A51" s="122"/>
      <c r="B51" s="152"/>
      <c r="C51" s="116" t="s">
        <v>76</v>
      </c>
      <c r="D51" s="122"/>
      <c r="E51" s="153"/>
    </row>
    <row r="52" spans="1:5" ht="21">
      <c r="A52" s="128">
        <v>17048720</v>
      </c>
      <c r="B52" s="131">
        <v>7289213.08</v>
      </c>
      <c r="C52" s="129" t="s">
        <v>224</v>
      </c>
      <c r="D52" s="130" t="s">
        <v>225</v>
      </c>
      <c r="E52" s="131">
        <v>762788.14</v>
      </c>
    </row>
    <row r="53" spans="1:5" ht="21">
      <c r="A53" s="103">
        <v>1571000</v>
      </c>
      <c r="B53" s="128">
        <v>899620.4</v>
      </c>
      <c r="C53" s="129" t="s">
        <v>226</v>
      </c>
      <c r="D53" s="130" t="s">
        <v>227</v>
      </c>
      <c r="E53" s="128">
        <v>90150</v>
      </c>
    </row>
    <row r="54" spans="1:5" ht="21">
      <c r="A54" s="103">
        <v>7950330</v>
      </c>
      <c r="B54" s="128">
        <v>6345951.32</v>
      </c>
      <c r="C54" s="129" t="s">
        <v>228</v>
      </c>
      <c r="D54" s="130" t="s">
        <v>229</v>
      </c>
      <c r="E54" s="128">
        <v>1705765</v>
      </c>
    </row>
    <row r="55" spans="1:5" ht="21">
      <c r="A55" s="131">
        <v>1980000</v>
      </c>
      <c r="B55" s="103">
        <v>669709</v>
      </c>
      <c r="C55" s="129" t="s">
        <v>230</v>
      </c>
      <c r="D55" s="130" t="s">
        <v>231</v>
      </c>
      <c r="E55" s="103">
        <v>81680</v>
      </c>
    </row>
    <row r="56" spans="1:5" ht="21">
      <c r="A56" s="133">
        <v>1246000</v>
      </c>
      <c r="B56" s="131">
        <v>551520</v>
      </c>
      <c r="C56" s="129" t="s">
        <v>232</v>
      </c>
      <c r="D56" s="130" t="s">
        <v>233</v>
      </c>
      <c r="E56" s="131">
        <v>75230</v>
      </c>
    </row>
    <row r="57" spans="1:5" ht="21">
      <c r="A57" s="131">
        <v>8100800</v>
      </c>
      <c r="B57" s="131">
        <v>1051960</v>
      </c>
      <c r="C57" s="129" t="s">
        <v>234</v>
      </c>
      <c r="D57" s="130" t="s">
        <v>235</v>
      </c>
      <c r="E57" s="131">
        <v>256154</v>
      </c>
    </row>
    <row r="58" spans="1:5" ht="21">
      <c r="A58" s="131">
        <v>400000</v>
      </c>
      <c r="B58" s="131"/>
      <c r="C58" s="129" t="s">
        <v>236</v>
      </c>
      <c r="D58" s="130" t="s">
        <v>237</v>
      </c>
      <c r="E58" s="131"/>
    </row>
    <row r="59" spans="1:5" ht="21">
      <c r="A59" s="133">
        <v>685500</v>
      </c>
      <c r="B59" s="131">
        <v>244033</v>
      </c>
      <c r="C59" s="129" t="s">
        <v>238</v>
      </c>
      <c r="D59" s="130" t="s">
        <v>239</v>
      </c>
      <c r="E59" s="131"/>
    </row>
    <row r="60" spans="1:5" ht="21">
      <c r="A60" s="131">
        <v>1682800</v>
      </c>
      <c r="B60" s="131">
        <v>718450</v>
      </c>
      <c r="C60" s="129" t="s">
        <v>240</v>
      </c>
      <c r="D60" s="130" t="s">
        <v>241</v>
      </c>
      <c r="E60" s="131">
        <v>75840</v>
      </c>
    </row>
    <row r="61" spans="1:5" ht="21">
      <c r="A61" s="154">
        <v>70000</v>
      </c>
      <c r="B61" s="131">
        <v>27481.42</v>
      </c>
      <c r="C61" s="129" t="s">
        <v>242</v>
      </c>
      <c r="D61" s="130" t="s">
        <v>243</v>
      </c>
      <c r="E61" s="131">
        <v>1158</v>
      </c>
    </row>
    <row r="62" spans="1:5" ht="21">
      <c r="A62" s="155">
        <v>2918850</v>
      </c>
      <c r="B62" s="131">
        <v>824064</v>
      </c>
      <c r="C62" s="129" t="s">
        <v>244</v>
      </c>
      <c r="D62" s="130" t="s">
        <v>245</v>
      </c>
      <c r="E62" s="131">
        <v>205195</v>
      </c>
    </row>
    <row r="63" spans="1:5" ht="21.75" thickBot="1">
      <c r="A63" s="156">
        <f>SUM(A52:A62)</f>
        <v>43654000</v>
      </c>
      <c r="B63" s="137">
        <f>SUM(B52:B62)</f>
        <v>18622002.220000003</v>
      </c>
      <c r="C63" s="129"/>
      <c r="D63" s="99"/>
      <c r="E63" s="137">
        <f>SUM(E52:E62)</f>
        <v>3253960.14</v>
      </c>
    </row>
    <row r="64" spans="1:5" ht="21.75" thickTop="1">
      <c r="A64" s="129"/>
      <c r="B64" s="131"/>
      <c r="C64" s="129"/>
      <c r="D64" s="99"/>
      <c r="E64" s="131"/>
    </row>
    <row r="65" spans="1:5" ht="21">
      <c r="A65" s="129"/>
      <c r="B65" s="103">
        <v>9872020.78</v>
      </c>
      <c r="C65" s="129" t="s">
        <v>12</v>
      </c>
      <c r="D65" s="130" t="s">
        <v>31</v>
      </c>
      <c r="E65" s="103">
        <v>1627500</v>
      </c>
    </row>
    <row r="66" spans="1:5" ht="21">
      <c r="A66" s="129"/>
      <c r="B66" s="103">
        <v>509938</v>
      </c>
      <c r="C66" s="129" t="s">
        <v>77</v>
      </c>
      <c r="D66" s="130" t="s">
        <v>32</v>
      </c>
      <c r="E66" s="103">
        <v>1500</v>
      </c>
    </row>
    <row r="67" spans="1:5" ht="21">
      <c r="A67" s="129"/>
      <c r="B67" s="131">
        <v>1094044.81</v>
      </c>
      <c r="C67" s="129" t="s">
        <v>70</v>
      </c>
      <c r="D67" s="130" t="s">
        <v>36</v>
      </c>
      <c r="E67" s="131">
        <v>24040.6</v>
      </c>
    </row>
    <row r="68" spans="1:5" ht="21">
      <c r="A68" s="129"/>
      <c r="B68" s="131">
        <v>18930841.76</v>
      </c>
      <c r="C68" s="129" t="s">
        <v>78</v>
      </c>
      <c r="D68" s="130" t="s">
        <v>38</v>
      </c>
      <c r="E68" s="131">
        <v>2684340</v>
      </c>
    </row>
    <row r="69" spans="1:5" ht="21">
      <c r="A69" s="129"/>
      <c r="B69" s="131">
        <v>413845</v>
      </c>
      <c r="C69" s="129" t="s">
        <v>79</v>
      </c>
      <c r="D69" s="130" t="s">
        <v>37</v>
      </c>
      <c r="E69" s="131"/>
    </row>
    <row r="70" spans="1:5" ht="21">
      <c r="A70" s="129"/>
      <c r="B70" s="131">
        <v>2105600</v>
      </c>
      <c r="C70" s="129" t="s">
        <v>80</v>
      </c>
      <c r="D70" s="130" t="s">
        <v>33</v>
      </c>
      <c r="E70" s="131"/>
    </row>
    <row r="71" spans="1:5" ht="24">
      <c r="A71" s="129"/>
      <c r="B71" s="131">
        <v>916300</v>
      </c>
      <c r="C71" s="208" t="s">
        <v>205</v>
      </c>
      <c r="D71" s="130"/>
      <c r="E71" s="131"/>
    </row>
    <row r="72" spans="1:5" ht="21">
      <c r="A72" s="129"/>
      <c r="B72" s="131">
        <v>143000</v>
      </c>
      <c r="C72" s="129" t="s">
        <v>246</v>
      </c>
      <c r="D72" s="125"/>
      <c r="E72" s="131">
        <v>25000</v>
      </c>
    </row>
    <row r="73" spans="1:5" ht="21">
      <c r="A73" s="129"/>
      <c r="B73" s="131"/>
      <c r="C73" s="129"/>
      <c r="D73" s="125"/>
      <c r="E73" s="131"/>
    </row>
    <row r="74" spans="1:5" ht="21">
      <c r="A74" s="129"/>
      <c r="B74" s="131"/>
      <c r="C74" s="129"/>
      <c r="D74" s="125"/>
      <c r="E74" s="131"/>
    </row>
    <row r="75" spans="1:5" ht="21">
      <c r="A75" s="129"/>
      <c r="B75" s="131"/>
      <c r="C75" s="129"/>
      <c r="D75" s="125"/>
      <c r="E75" s="131"/>
    </row>
    <row r="76" spans="1:5" ht="21">
      <c r="A76" s="129"/>
      <c r="B76" s="131"/>
      <c r="C76" s="129"/>
      <c r="D76" s="140"/>
      <c r="E76" s="131"/>
    </row>
    <row r="77" spans="1:5" ht="21.75" thickBot="1">
      <c r="A77" s="129"/>
      <c r="B77" s="157">
        <f>SUM(B65:B76)</f>
        <v>33985590.35</v>
      </c>
      <c r="C77" s="144" t="s">
        <v>81</v>
      </c>
      <c r="D77" s="129"/>
      <c r="E77" s="157">
        <f>SUM(E65:E76)</f>
        <v>4362380.6</v>
      </c>
    </row>
    <row r="78" spans="1:5" ht="21.75" thickBot="1">
      <c r="A78" s="129"/>
      <c r="B78" s="157">
        <f>B63+B77</f>
        <v>52607592.57000001</v>
      </c>
      <c r="C78" s="144" t="s">
        <v>81</v>
      </c>
      <c r="D78" s="129"/>
      <c r="E78" s="157">
        <f>E63+E77</f>
        <v>7616340.74</v>
      </c>
    </row>
    <row r="79" spans="1:5" ht="21">
      <c r="A79" s="129"/>
      <c r="B79" s="103">
        <f>B45-B78</f>
        <v>12630780.75</v>
      </c>
      <c r="C79" s="158" t="s">
        <v>82</v>
      </c>
      <c r="D79" s="129"/>
      <c r="E79" s="103">
        <f>E45-E78</f>
        <v>-2161693.6500000004</v>
      </c>
    </row>
    <row r="80" spans="1:5" ht="21">
      <c r="A80" s="129"/>
      <c r="B80" s="125"/>
      <c r="C80" s="158" t="s">
        <v>83</v>
      </c>
      <c r="D80" s="129"/>
      <c r="E80" s="125"/>
    </row>
    <row r="81" spans="1:5" ht="21">
      <c r="A81" s="129"/>
      <c r="B81" s="103"/>
      <c r="C81" s="158" t="s">
        <v>84</v>
      </c>
      <c r="D81" s="129"/>
      <c r="E81" s="131"/>
    </row>
    <row r="82" spans="1:5" ht="21.75" thickBot="1">
      <c r="A82" s="129"/>
      <c r="B82" s="159">
        <f>B9+B45-B78</f>
        <v>60883226.85000001</v>
      </c>
      <c r="C82" s="144" t="s">
        <v>85</v>
      </c>
      <c r="D82" s="129"/>
      <c r="E82" s="159">
        <f>E9+E45-E78</f>
        <v>60883226.85</v>
      </c>
    </row>
    <row r="83" spans="1:5" ht="21.75" thickBot="1">
      <c r="A83" s="129"/>
      <c r="B83" s="159">
        <f>B9+B45-B79</f>
        <v>100860038.67000002</v>
      </c>
      <c r="C83" s="144" t="s">
        <v>85</v>
      </c>
      <c r="D83" s="129"/>
      <c r="E83" s="159">
        <f>E9+E45-E79</f>
        <v>70661261.24000001</v>
      </c>
    </row>
    <row r="84" spans="1:5" ht="18.75">
      <c r="A84" s="160"/>
      <c r="B84" s="160"/>
      <c r="C84" s="160"/>
      <c r="D84" s="160"/>
      <c r="E84" s="160"/>
    </row>
  </sheetData>
  <sheetProtection/>
  <mergeCells count="7">
    <mergeCell ref="A48:B48"/>
    <mergeCell ref="A6:B6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2015-07-15T13:24:20Z</dcterms:modified>
  <cp:category/>
  <cp:version/>
  <cp:contentType/>
  <cp:contentStatus/>
</cp:coreProperties>
</file>