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ธ.ค.58" sheetId="1" r:id="rId1"/>
    <sheet name="หมายเหตุ 1" sheetId="2" r:id="rId2"/>
    <sheet name="หมายเหตุ 2" sheetId="3" r:id="rId3"/>
    <sheet name="หมายเหตุ3" sheetId="4" r:id="rId4"/>
  </sheets>
  <externalReferences>
    <externalReference r:id="rId7"/>
  </externalReferences>
  <definedNames>
    <definedName name="_xlnm.Print_Area" localSheetId="0">'ธ.ค.58'!$A$1:$I$48</definedName>
  </definedNames>
  <calcPr fullCalcOnLoad="1"/>
</workbook>
</file>

<file path=xl/sharedStrings.xml><?xml version="1.0" encoding="utf-8"?>
<sst xmlns="http://schemas.openxmlformats.org/spreadsheetml/2006/main" count="227" uniqueCount="196">
  <si>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</si>
  <si>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</si>
  <si>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</si>
  <si>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</si>
  <si>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</si>
  <si>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</si>
  <si>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</si>
  <si>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</si>
  <si>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</si>
  <si>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</si>
  <si>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</si>
  <si>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</si>
  <si>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</si>
  <si>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</si>
  <si>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</si>
  <si>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</si>
  <si>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</si>
  <si>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</si>
  <si>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</si>
  <si>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</si>
  <si>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</si>
  <si>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</si>
  <si>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</si>
  <si>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</si>
  <si>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</si>
  <si>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</si>
  <si>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</si>
  <si>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</si>
  <si>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</si>
  <si>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</si>
  <si>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</si>
  <si>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</si>
  <si>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</si>
  <si>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</si>
  <si>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</si>
  <si>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</si>
  <si>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</si>
  <si>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</si>
  <si>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</si>
  <si>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</si>
  <si>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</si>
  <si>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</si>
  <si>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>ประมาณการ</t>
  </si>
  <si>
    <t xml:space="preserve"> -2-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</si>
  <si>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</si>
  <si>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</si>
  <si>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</si>
  <si>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</si>
  <si>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</si>
  <si>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</si>
  <si>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</si>
  <si>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</si>
  <si>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</si>
  <si>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</si>
  <si>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</si>
  <si>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</si>
  <si>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</si>
  <si>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</si>
  <si>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</si>
  <si>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</si>
  <si>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</si>
  <si>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</si>
  <si>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</si>
  <si>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</si>
  <si>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</si>
  <si>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</si>
  <si>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</si>
  <si>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</si>
  <si>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</si>
  <si>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</si>
  <si>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</si>
  <si>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</si>
  <si>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</si>
  <si>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</si>
  <si>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</si>
  <si>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</si>
  <si>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</si>
  <si>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</si>
  <si>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</si>
  <si>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</si>
  <si>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</si>
  <si>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</si>
  <si>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</si>
  <si>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</si>
  <si>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</si>
  <si>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</si>
  <si>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</si>
  <si>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</si>
  <si>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</si>
  <si>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</si>
  <si>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</si>
  <si>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</si>
  <si>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</si>
  <si>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</si>
  <si>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</si>
  <si>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</si>
  <si>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</si>
  <si>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</si>
  <si>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</si>
  <si>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</si>
  <si>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</si>
  <si>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</si>
  <si>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</si>
  <si>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</si>
  <si>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</si>
  <si>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</si>
  <si>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</si>
  <si>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</si>
  <si>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</si>
  <si>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</si>
  <si>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</si>
  <si>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</si>
  <si>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</si>
  <si>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</si>
  <si>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</si>
  <si>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</si>
  <si>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</si>
  <si>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</si>
  <si>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</si>
  <si>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</si>
  <si>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</si>
  <si>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</si>
  <si>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</si>
  <si>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</si>
  <si>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</si>
  <si>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</si>
  <si>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</si>
  <si>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</si>
  <si>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</si>
  <si>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</si>
  <si>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</si>
  <si>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</si>
  <si>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</si>
  <si>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</si>
  <si>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</si>
  <si>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</si>
  <si>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</si>
  <si>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</si>
  <si>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</si>
  <si>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</si>
  <si>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</si>
  <si>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</si>
  <si>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</si>
  <si>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ลูกหนี้ภาษีป้าย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</si>
  <si>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</si>
  <si>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</si>
  <si>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</si>
  <si>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</si>
  <si>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</si>
  <si>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</si>
  <si>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</si>
  <si>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</si>
  <si>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</si>
  <si>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</si>
  <si>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</si>
  <si>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</si>
  <si>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</si>
  <si>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</si>
  <si>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</si>
  <si>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</si>
  <si>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</si>
  <si>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</si>
  <si>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</si>
  <si>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(1)เงินอุดหนุนเฉพาะกิจกรณีเร่งด่วน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</si>
  <si>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</si>
  <si>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(2)เงินอุดหนุนเฉพาะกิจ ปี 2558 ปรับปรุงสถานีสูบน้ำ</t>
  </si>
  <si>
    <t xml:space="preserve">               หมู่ที่ 5 บ้านโยยจาน</t>
  </si>
  <si>
    <t xml:space="preserve">         (3)เงินอุดหนุนเฉพาะกิจ ปี 2558 ค่าก่อสร้างศูนย์พัฒนา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</si>
  <si>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</si>
  <si>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</si>
  <si>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</si>
  <si>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</si>
  <si>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</si>
  <si>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</si>
  <si>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</si>
  <si>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</si>
  <si>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</si>
  <si>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</si>
  <si>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</si>
  <si>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</si>
  <si>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</si>
  <si>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</si>
  <si>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</si>
  <si>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</si>
  <si>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</si>
  <si>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</si>
  <si>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>เงินอุดหนุนเฉพาะกิจให้ อปท.การพัฒนาการศึกษา ประจำปี 2558 - ก่อสร้างศูนย์พัฒนาเด็กเล็ก</t>
  </si>
  <si>
    <t xml:space="preserve">      ตรวจถูกต้อง                                         ตรวจถูกต้อง                                    ตรวจถูกต้อง</t>
  </si>
  <si>
    <t>ณ  วันที่   30 ธันวาคม  2558</t>
  </si>
  <si>
    <t xml:space="preserve"> ณ วันที่    30  ธันวาคม  2558</t>
  </si>
  <si>
    <t xml:space="preserve">        (9)เงินอุดหนุนเฉพาะกิจค่าจัดการเรียนการสอน ศพด.</t>
  </si>
  <si>
    <t>ณ วันที่   30 ธันวาคม 2558</t>
  </si>
  <si>
    <t>ณ วันที่    30 ธันวาคม  2558</t>
  </si>
  <si>
    <t>เบิกเกินส่งคืนเดือนนื่1200</t>
  </si>
  <si>
    <t>ปรับปรุงรายการ</t>
  </si>
  <si>
    <t>เงินอุดหนุนเฉพาะกิจค่ากระแสไฟฟ้าสถานีสูบน้ำด้วยไฟฟ้า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</si>
</sst>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9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57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0" fontId="60" fillId="0" borderId="0" xfId="0" applyFont="1" applyAlignment="1">
      <alignment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0" xfId="46" applyFont="1" applyBorder="1">
      <alignment/>
      <protection/>
    </xf>
    <xf numFmtId="0" fontId="17" fillId="0" borderId="12" xfId="46" applyFont="1" applyBorder="1" applyAlignment="1">
      <alignment horizontal="center"/>
      <protection/>
    </xf>
    <xf numFmtId="0" fontId="22" fillId="0" borderId="23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6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7" xfId="46" applyNumberFormat="1" applyFont="1" applyFill="1" applyBorder="1">
      <alignment/>
      <protection/>
    </xf>
    <xf numFmtId="0" fontId="22" fillId="0" borderId="27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17" xfId="46" applyFont="1" applyFill="1" applyBorder="1">
      <alignment/>
      <protection/>
    </xf>
    <xf numFmtId="43" fontId="22" fillId="0" borderId="17" xfId="38" applyNumberFormat="1" applyFont="1" applyFill="1" applyBorder="1" applyAlignment="1">
      <alignment horizontal="right"/>
    </xf>
    <xf numFmtId="4" fontId="23" fillId="0" borderId="24" xfId="46" applyNumberFormat="1" applyFont="1" applyFill="1" applyBorder="1">
      <alignment/>
      <protection/>
    </xf>
    <xf numFmtId="4" fontId="23" fillId="0" borderId="28" xfId="46" applyNumberFormat="1" applyFont="1" applyFill="1" applyBorder="1">
      <alignment/>
      <protection/>
    </xf>
    <xf numFmtId="3" fontId="6" fillId="0" borderId="17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7" xfId="36" applyFont="1" applyBorder="1" applyAlignment="1">
      <alignment horizontal="center"/>
    </xf>
    <xf numFmtId="43" fontId="14" fillId="0" borderId="27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0" fontId="19" fillId="0" borderId="27" xfId="46" applyFont="1" applyFill="1" applyBorder="1" applyAlignment="1">
      <alignment horizontal="center"/>
      <protection/>
    </xf>
    <xf numFmtId="0" fontId="17" fillId="0" borderId="26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17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17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30" xfId="46" applyFont="1" applyBorder="1" applyAlignment="1">
      <alignment horizontal="center"/>
      <protection/>
    </xf>
    <xf numFmtId="43" fontId="19" fillId="0" borderId="24" xfId="36" applyFont="1" applyBorder="1" applyAlignment="1">
      <alignment horizontal="center"/>
    </xf>
    <xf numFmtId="43" fontId="19" fillId="0" borderId="28" xfId="38" applyNumberFormat="1" applyFont="1" applyBorder="1" applyAlignment="1">
      <alignment horizontal="center"/>
    </xf>
    <xf numFmtId="0" fontId="60" fillId="0" borderId="29" xfId="0" applyFont="1" applyBorder="1" applyAlignment="1">
      <alignment/>
    </xf>
    <xf numFmtId="0" fontId="19" fillId="0" borderId="25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6" xfId="45" applyFont="1" applyFill="1" applyBorder="1" applyAlignment="1">
      <alignment horizontal="center"/>
      <protection/>
    </xf>
    <xf numFmtId="0" fontId="4" fillId="0" borderId="25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2" fillId="0" borderId="0" xfId="46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3" fillId="0" borderId="0" xfId="46" applyNumberFormat="1" applyFont="1" applyFill="1" applyBorder="1">
      <alignment/>
      <protection/>
    </xf>
    <xf numFmtId="0" fontId="14" fillId="0" borderId="16" xfId="0" applyFont="1" applyBorder="1" applyAlignment="1">
      <alignment/>
    </xf>
    <xf numFmtId="43" fontId="14" fillId="0" borderId="17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</sheetNames>
    <sheetDataSet>
      <sheetData sheetId="1">
        <row r="7">
          <cell r="F7">
            <v>14936.55</v>
          </cell>
        </row>
        <row r="8">
          <cell r="F8">
            <v>17923.86</v>
          </cell>
        </row>
        <row r="9">
          <cell r="F9">
            <v>746841.65</v>
          </cell>
        </row>
        <row r="10">
          <cell r="F10">
            <v>43588.53</v>
          </cell>
        </row>
        <row r="11">
          <cell r="F11">
            <v>5045.010000000009</v>
          </cell>
        </row>
        <row r="12">
          <cell r="F12">
            <v>0</v>
          </cell>
        </row>
        <row r="13">
          <cell r="F13">
            <v>5.05</v>
          </cell>
        </row>
        <row r="14">
          <cell r="F14">
            <v>13066</v>
          </cell>
        </row>
        <row r="15">
          <cell r="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">
      <selection activeCell="A17" sqref="A17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48" t="s">
        <v>0</v>
      </c>
      <c r="B1" s="148"/>
      <c r="C1" s="148"/>
      <c r="D1" s="148"/>
    </row>
    <row r="2" spans="1:4" ht="21">
      <c r="A2" s="148" t="s">
        <v>10</v>
      </c>
      <c r="B2" s="148"/>
      <c r="C2" s="148"/>
      <c r="D2" s="148"/>
    </row>
    <row r="3" spans="1:4" ht="21">
      <c r="A3" s="149" t="s">
        <v>188</v>
      </c>
      <c r="B3" s="149"/>
      <c r="C3" s="149"/>
      <c r="D3" s="149"/>
    </row>
    <row r="4" spans="1:4" ht="18.75">
      <c r="A4" s="96" t="s">
        <v>1</v>
      </c>
      <c r="B4" s="97" t="s">
        <v>2</v>
      </c>
      <c r="C4" s="98" t="s">
        <v>3</v>
      </c>
      <c r="D4" s="99" t="s">
        <v>4</v>
      </c>
    </row>
    <row r="5" spans="1:4" ht="18.75">
      <c r="A5" s="100"/>
      <c r="B5" s="101" t="s">
        <v>5</v>
      </c>
      <c r="C5" s="102" t="s">
        <v>6</v>
      </c>
      <c r="D5" s="103" t="s">
        <v>6</v>
      </c>
    </row>
    <row r="6" spans="1:4" ht="18.75">
      <c r="A6" s="104" t="s">
        <v>7</v>
      </c>
      <c r="B6" s="105" t="s">
        <v>136</v>
      </c>
      <c r="C6" s="106"/>
      <c r="D6" s="107"/>
    </row>
    <row r="7" spans="1:4" ht="18.75">
      <c r="A7" s="108" t="s">
        <v>17</v>
      </c>
      <c r="B7" s="109" t="s">
        <v>137</v>
      </c>
      <c r="C7" s="110">
        <v>9415516.9</v>
      </c>
      <c r="D7" s="111"/>
    </row>
    <row r="8" spans="1:4" ht="18.75">
      <c r="A8" s="108" t="s">
        <v>18</v>
      </c>
      <c r="B8" s="109" t="s">
        <v>137</v>
      </c>
      <c r="C8" s="110">
        <v>16248398</v>
      </c>
      <c r="D8" s="111"/>
    </row>
    <row r="9" spans="1:4" ht="18.75">
      <c r="A9" s="108" t="s">
        <v>19</v>
      </c>
      <c r="B9" s="109" t="s">
        <v>137</v>
      </c>
      <c r="C9" s="110">
        <v>15619.85</v>
      </c>
      <c r="D9" s="111"/>
    </row>
    <row r="10" spans="1:4" ht="18.75">
      <c r="A10" s="108" t="s">
        <v>20</v>
      </c>
      <c r="B10" s="109" t="s">
        <v>137</v>
      </c>
      <c r="C10" s="110">
        <v>5.05</v>
      </c>
      <c r="D10" s="111"/>
    </row>
    <row r="11" spans="1:4" ht="18.75">
      <c r="A11" s="108" t="s">
        <v>21</v>
      </c>
      <c r="B11" s="109" t="s">
        <v>137</v>
      </c>
      <c r="C11" s="110">
        <v>11782706.68</v>
      </c>
      <c r="D11" s="111"/>
    </row>
    <row r="12" spans="1:4" ht="18.75">
      <c r="A12" s="108" t="s">
        <v>22</v>
      </c>
      <c r="B12" s="109" t="s">
        <v>137</v>
      </c>
      <c r="C12" s="110">
        <v>12043422.4</v>
      </c>
      <c r="D12" s="111"/>
    </row>
    <row r="13" spans="1:4" ht="18.75">
      <c r="A13" s="108" t="s">
        <v>23</v>
      </c>
      <c r="B13" s="109" t="s">
        <v>138</v>
      </c>
      <c r="C13" s="110"/>
      <c r="D13" s="111"/>
    </row>
    <row r="14" spans="1:5" ht="18.75">
      <c r="A14" s="108" t="s">
        <v>24</v>
      </c>
      <c r="B14" s="109" t="s">
        <v>139</v>
      </c>
      <c r="C14" s="112">
        <v>1600000</v>
      </c>
      <c r="D14" s="112"/>
      <c r="E14" s="1">
        <f>SUM(C7:C14)</f>
        <v>51105668.88</v>
      </c>
    </row>
    <row r="15" spans="1:5" ht="18.75">
      <c r="A15" s="108" t="s">
        <v>25</v>
      </c>
      <c r="B15" s="109" t="s">
        <v>139</v>
      </c>
      <c r="C15" s="112">
        <v>143000</v>
      </c>
      <c r="D15" s="112"/>
      <c r="E15" s="1"/>
    </row>
    <row r="16" spans="1:4" ht="18.75">
      <c r="A16" s="108" t="s">
        <v>11</v>
      </c>
      <c r="B16" s="109" t="s">
        <v>140</v>
      </c>
      <c r="C16" s="112">
        <v>7160696.7</v>
      </c>
      <c r="D16" s="112"/>
    </row>
    <row r="17" spans="1:4" ht="18.75">
      <c r="A17" s="108" t="s">
        <v>12</v>
      </c>
      <c r="B17" s="109" t="s">
        <v>141</v>
      </c>
      <c r="C17" s="112">
        <v>436145.68</v>
      </c>
      <c r="D17" s="112"/>
    </row>
    <row r="18" spans="1:4" ht="18.75">
      <c r="A18" s="108" t="s">
        <v>13</v>
      </c>
      <c r="B18" s="109"/>
      <c r="C18" s="112">
        <v>8000</v>
      </c>
      <c r="D18" s="112"/>
    </row>
    <row r="19" spans="1:4" ht="18.75">
      <c r="A19" s="108" t="s">
        <v>142</v>
      </c>
      <c r="B19" s="109"/>
      <c r="C19" s="112">
        <v>3000</v>
      </c>
      <c r="D19" s="112"/>
    </row>
    <row r="20" spans="1:4" ht="18.75">
      <c r="A20" s="108" t="s">
        <v>143</v>
      </c>
      <c r="B20" s="109"/>
      <c r="C20" s="112">
        <v>532</v>
      </c>
      <c r="D20" s="112"/>
    </row>
    <row r="21" spans="1:4" ht="18.75">
      <c r="A21" s="108" t="s">
        <v>8</v>
      </c>
      <c r="B21" s="109" t="s">
        <v>144</v>
      </c>
      <c r="C21" s="111"/>
      <c r="D21" s="112">
        <v>24176109.92</v>
      </c>
    </row>
    <row r="22" spans="1:4" ht="18.75">
      <c r="A22" s="108" t="s">
        <v>9</v>
      </c>
      <c r="B22" s="109" t="s">
        <v>145</v>
      </c>
      <c r="C22" s="111"/>
      <c r="D22" s="112">
        <v>23018703.92</v>
      </c>
    </row>
    <row r="23" spans="1:4" ht="18.75">
      <c r="A23" s="108" t="s">
        <v>14</v>
      </c>
      <c r="B23" s="109" t="s">
        <v>146</v>
      </c>
      <c r="C23" s="111"/>
      <c r="D23" s="113">
        <v>8162995.19</v>
      </c>
    </row>
    <row r="24" spans="1:4" ht="18.75">
      <c r="A24" s="108" t="s">
        <v>15</v>
      </c>
      <c r="B24" s="109" t="s">
        <v>147</v>
      </c>
      <c r="C24" s="111"/>
      <c r="D24" s="113">
        <v>887600.38</v>
      </c>
    </row>
    <row r="25" spans="1:4" ht="18.75">
      <c r="A25" s="108" t="s">
        <v>16</v>
      </c>
      <c r="B25" s="109" t="s">
        <v>148</v>
      </c>
      <c r="C25" s="111"/>
      <c r="D25" s="112">
        <v>385235</v>
      </c>
    </row>
    <row r="26" spans="1:4" ht="18.75">
      <c r="A26" s="108" t="s">
        <v>26</v>
      </c>
      <c r="B26" s="109" t="s">
        <v>149</v>
      </c>
      <c r="C26" s="112"/>
      <c r="D26" s="112">
        <v>95585</v>
      </c>
    </row>
    <row r="27" spans="1:4" ht="18.75">
      <c r="A27" s="108" t="s">
        <v>150</v>
      </c>
      <c r="B27" s="109" t="s">
        <v>151</v>
      </c>
      <c r="C27" s="112"/>
      <c r="D27" s="112">
        <v>372194</v>
      </c>
    </row>
    <row r="28" spans="1:5" ht="18.75">
      <c r="A28" s="108" t="s">
        <v>27</v>
      </c>
      <c r="B28" s="114" t="s">
        <v>148</v>
      </c>
      <c r="C28" s="111"/>
      <c r="D28" s="115">
        <v>1758619.85</v>
      </c>
      <c r="E28" s="1">
        <f>C28-D28</f>
        <v>-1758619.85</v>
      </c>
    </row>
    <row r="29" spans="1:5" s="14" customFormat="1" ht="18.75">
      <c r="A29" s="116"/>
      <c r="B29" s="117"/>
      <c r="C29" s="118"/>
      <c r="D29" s="119"/>
      <c r="E29" s="13"/>
    </row>
    <row r="30" spans="1:5" s="14" customFormat="1" ht="19.5" thickBot="1">
      <c r="A30" s="91"/>
      <c r="B30" s="90"/>
      <c r="C30" s="120">
        <f>SUM(C7:C28)</f>
        <v>58857043.260000005</v>
      </c>
      <c r="D30" s="121">
        <f>SUM(D21:D29)</f>
        <v>58857043.260000005</v>
      </c>
      <c r="E30" s="13"/>
    </row>
    <row r="31" spans="1:4" s="8" customFormat="1" ht="19.5" thickTop="1">
      <c r="A31" s="159"/>
      <c r="B31" s="160"/>
      <c r="C31" s="161"/>
      <c r="D31" s="161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1" sqref="A1:D9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50" t="s">
        <v>81</v>
      </c>
      <c r="B1" s="150"/>
      <c r="C1" s="150"/>
      <c r="D1" s="150"/>
    </row>
    <row r="2" spans="1:4" ht="21">
      <c r="A2" s="151" t="s">
        <v>44</v>
      </c>
      <c r="B2" s="151"/>
      <c r="C2" s="151"/>
      <c r="D2" s="151"/>
    </row>
    <row r="3" spans="1:4" ht="21">
      <c r="A3" s="152" t="s">
        <v>189</v>
      </c>
      <c r="B3" s="152"/>
      <c r="C3" s="152"/>
      <c r="D3" s="152"/>
    </row>
    <row r="4" spans="1:4" ht="19.5">
      <c r="A4" s="17" t="s">
        <v>1</v>
      </c>
      <c r="B4" s="17" t="s">
        <v>45</v>
      </c>
      <c r="C4" s="17" t="s">
        <v>42</v>
      </c>
      <c r="D4" s="18" t="s">
        <v>82</v>
      </c>
    </row>
    <row r="5" spans="1:4" ht="19.5">
      <c r="A5" s="19"/>
      <c r="B5" s="20"/>
      <c r="C5" s="21" t="s">
        <v>46</v>
      </c>
      <c r="D5" s="22"/>
    </row>
    <row r="6" spans="1:4" ht="19.5">
      <c r="A6" s="23" t="s">
        <v>47</v>
      </c>
      <c r="B6" s="24"/>
      <c r="C6" s="25"/>
      <c r="D6" s="26"/>
    </row>
    <row r="7" spans="1:4" ht="19.5">
      <c r="A7" s="27" t="s">
        <v>83</v>
      </c>
      <c r="B7" s="28" t="s">
        <v>84</v>
      </c>
      <c r="C7" s="25"/>
      <c r="D7" s="26"/>
    </row>
    <row r="8" spans="1:4" ht="19.5">
      <c r="A8" s="29" t="s">
        <v>48</v>
      </c>
      <c r="B8" s="28" t="s">
        <v>85</v>
      </c>
      <c r="C8" s="30">
        <v>500000</v>
      </c>
      <c r="D8" s="26">
        <v>1575</v>
      </c>
    </row>
    <row r="9" spans="1:4" ht="19.5">
      <c r="A9" s="29" t="s">
        <v>49</v>
      </c>
      <c r="B9" s="28" t="s">
        <v>86</v>
      </c>
      <c r="C9" s="30">
        <v>135000</v>
      </c>
      <c r="D9" s="26">
        <v>595.93</v>
      </c>
    </row>
    <row r="10" spans="1:4" ht="19.5">
      <c r="A10" s="29" t="s">
        <v>50</v>
      </c>
      <c r="B10" s="28" t="s">
        <v>87</v>
      </c>
      <c r="C10" s="30">
        <v>150000</v>
      </c>
      <c r="D10" s="26">
        <v>7500</v>
      </c>
    </row>
    <row r="11" spans="1:4" ht="19.5">
      <c r="A11" s="31" t="s">
        <v>51</v>
      </c>
      <c r="B11" s="20"/>
      <c r="C11" s="32">
        <f>SUM(C8:C10)</f>
        <v>785000</v>
      </c>
      <c r="D11" s="33">
        <f>SUM(D8:D10)</f>
        <v>9670.93</v>
      </c>
    </row>
    <row r="12" spans="1:4" ht="19.5">
      <c r="A12" s="23" t="s">
        <v>52</v>
      </c>
      <c r="B12" s="28" t="s">
        <v>88</v>
      </c>
      <c r="C12" s="34"/>
      <c r="D12" s="26"/>
    </row>
    <row r="13" spans="1:4" ht="19.5">
      <c r="A13" s="29" t="s">
        <v>152</v>
      </c>
      <c r="B13" s="28" t="s">
        <v>89</v>
      </c>
      <c r="C13" s="35">
        <v>473000</v>
      </c>
      <c r="D13" s="26">
        <v>95220</v>
      </c>
    </row>
    <row r="14" spans="1:4" ht="19.5">
      <c r="A14" s="29" t="s">
        <v>53</v>
      </c>
      <c r="B14" s="28" t="s">
        <v>90</v>
      </c>
      <c r="C14" s="35">
        <v>7000</v>
      </c>
      <c r="D14" s="26">
        <v>1600</v>
      </c>
    </row>
    <row r="15" spans="1:4" ht="19.5">
      <c r="A15" s="29" t="s">
        <v>54</v>
      </c>
      <c r="B15" s="28" t="s">
        <v>91</v>
      </c>
      <c r="C15" s="35">
        <v>15000</v>
      </c>
      <c r="D15" s="26">
        <v>118156</v>
      </c>
    </row>
    <row r="16" spans="1:4" ht="19.5">
      <c r="A16" s="29" t="s">
        <v>55</v>
      </c>
      <c r="B16" s="28" t="s">
        <v>92</v>
      </c>
      <c r="C16" s="35">
        <v>61000</v>
      </c>
      <c r="D16" s="26"/>
    </row>
    <row r="17" spans="1:4" ht="19.5">
      <c r="A17" s="29" t="s">
        <v>56</v>
      </c>
      <c r="B17" s="28" t="s">
        <v>93</v>
      </c>
      <c r="C17" s="35">
        <v>2000</v>
      </c>
      <c r="D17" s="26">
        <v>400</v>
      </c>
    </row>
    <row r="18" spans="1:4" ht="19.5">
      <c r="A18" s="29" t="s">
        <v>57</v>
      </c>
      <c r="B18" s="28" t="s">
        <v>94</v>
      </c>
      <c r="C18" s="35">
        <v>6000</v>
      </c>
      <c r="D18" s="26">
        <v>6924</v>
      </c>
    </row>
    <row r="19" spans="1:4" ht="19.5">
      <c r="A19" s="31" t="s">
        <v>51</v>
      </c>
      <c r="B19" s="20"/>
      <c r="C19" s="32">
        <f>SUM(C13:C18)</f>
        <v>564000</v>
      </c>
      <c r="D19" s="33">
        <f>SUM(D13:D18)</f>
        <v>222300</v>
      </c>
    </row>
    <row r="20" spans="1:4" ht="19.5">
      <c r="A20" s="23" t="s">
        <v>95</v>
      </c>
      <c r="B20" s="28" t="s">
        <v>96</v>
      </c>
      <c r="C20" s="25"/>
      <c r="D20" s="26"/>
    </row>
    <row r="21" spans="1:4" ht="19.5">
      <c r="A21" s="29" t="s">
        <v>58</v>
      </c>
      <c r="B21" s="28" t="s">
        <v>97</v>
      </c>
      <c r="C21" s="35">
        <v>200000</v>
      </c>
      <c r="D21" s="26">
        <v>129500</v>
      </c>
    </row>
    <row r="22" spans="1:4" ht="19.5">
      <c r="A22" s="29" t="s">
        <v>59</v>
      </c>
      <c r="B22" s="28" t="s">
        <v>98</v>
      </c>
      <c r="C22" s="35">
        <v>350000</v>
      </c>
      <c r="D22" s="26">
        <v>141303.9</v>
      </c>
    </row>
    <row r="23" spans="1:4" ht="19.5">
      <c r="A23" s="29" t="s">
        <v>60</v>
      </c>
      <c r="B23" s="28" t="s">
        <v>99</v>
      </c>
      <c r="C23" s="36">
        <v>500</v>
      </c>
      <c r="D23" s="26"/>
    </row>
    <row r="24" spans="1:4" ht="19.5">
      <c r="A24" s="31" t="s">
        <v>51</v>
      </c>
      <c r="B24" s="20"/>
      <c r="C24" s="37">
        <f>SUM(C21:C23)</f>
        <v>550500</v>
      </c>
      <c r="D24" s="38">
        <f>SUM(D21:D23)</f>
        <v>270803.9</v>
      </c>
    </row>
    <row r="25" spans="1:4" ht="19.5">
      <c r="A25" s="39" t="s">
        <v>61</v>
      </c>
      <c r="B25" s="28" t="s">
        <v>100</v>
      </c>
      <c r="C25" s="25"/>
      <c r="D25" s="26"/>
    </row>
    <row r="26" spans="1:4" ht="19.5">
      <c r="A26" s="29" t="s">
        <v>62</v>
      </c>
      <c r="B26" s="28" t="s">
        <v>101</v>
      </c>
      <c r="C26" s="35">
        <v>3000</v>
      </c>
      <c r="D26" s="26"/>
    </row>
    <row r="27" spans="1:4" ht="19.5">
      <c r="A27" s="29" t="s">
        <v>63</v>
      </c>
      <c r="B27" s="28" t="s">
        <v>102</v>
      </c>
      <c r="C27" s="35">
        <v>400000</v>
      </c>
      <c r="D27" s="26">
        <v>44300</v>
      </c>
    </row>
    <row r="28" spans="1:4" ht="19.5">
      <c r="A28" s="29" t="s">
        <v>64</v>
      </c>
      <c r="B28" s="28" t="s">
        <v>103</v>
      </c>
      <c r="C28" s="35">
        <v>16000</v>
      </c>
      <c r="D28" s="26">
        <v>19000</v>
      </c>
    </row>
    <row r="29" spans="1:4" ht="19.5">
      <c r="A29" s="31" t="s">
        <v>51</v>
      </c>
      <c r="B29" s="20"/>
      <c r="C29" s="32">
        <f>SUM(C26:C28)</f>
        <v>419000</v>
      </c>
      <c r="D29" s="33">
        <f>SUM(D26:D28)</f>
        <v>63300</v>
      </c>
    </row>
    <row r="30" spans="1:4" ht="19.5">
      <c r="A30" s="39" t="s">
        <v>65</v>
      </c>
      <c r="B30" s="20"/>
      <c r="C30" s="40"/>
      <c r="D30" s="41"/>
    </row>
    <row r="31" spans="1:4" ht="19.5">
      <c r="A31" s="39" t="s">
        <v>104</v>
      </c>
      <c r="B31" s="28" t="s">
        <v>105</v>
      </c>
      <c r="C31" s="40"/>
      <c r="D31" s="41"/>
    </row>
    <row r="32" spans="1:4" ht="19.5">
      <c r="A32" s="29" t="s">
        <v>66</v>
      </c>
      <c r="B32" s="42">
        <v>1001</v>
      </c>
      <c r="C32" s="35">
        <v>8755000</v>
      </c>
      <c r="D32" s="26"/>
    </row>
    <row r="33" spans="1:4" ht="19.5">
      <c r="A33" s="29" t="s">
        <v>153</v>
      </c>
      <c r="B33" s="42">
        <v>1001</v>
      </c>
      <c r="C33" s="35">
        <v>5094000</v>
      </c>
      <c r="D33" s="26">
        <v>797191.49</v>
      </c>
    </row>
    <row r="34" spans="1:4" ht="19.5">
      <c r="A34" s="29" t="s">
        <v>154</v>
      </c>
      <c r="B34" s="42">
        <v>1005</v>
      </c>
      <c r="C34" s="35">
        <v>2389000</v>
      </c>
      <c r="D34" s="26">
        <v>380294.45</v>
      </c>
    </row>
    <row r="35" spans="1:4" ht="19.5">
      <c r="A35" s="29" t="s">
        <v>67</v>
      </c>
      <c r="B35" s="42">
        <v>1006</v>
      </c>
      <c r="C35" s="35">
        <v>3250000</v>
      </c>
      <c r="D35" s="26">
        <v>810584.99</v>
      </c>
    </row>
    <row r="36" spans="1:4" ht="19.5">
      <c r="A36" s="29" t="s">
        <v>68</v>
      </c>
      <c r="B36" s="42">
        <v>1010</v>
      </c>
      <c r="C36" s="35">
        <v>80000</v>
      </c>
      <c r="D36" s="26"/>
    </row>
    <row r="37" spans="1:4" ht="19.5">
      <c r="A37" s="29" t="s">
        <v>69</v>
      </c>
      <c r="B37" s="42">
        <v>1011</v>
      </c>
      <c r="C37" s="35">
        <v>188000</v>
      </c>
      <c r="D37" s="26">
        <v>26683.82</v>
      </c>
    </row>
    <row r="38" spans="1:4" ht="19.5">
      <c r="A38" s="29" t="s">
        <v>70</v>
      </c>
      <c r="B38" s="42">
        <v>1013</v>
      </c>
      <c r="C38" s="35">
        <v>2125000</v>
      </c>
      <c r="D38" s="26"/>
    </row>
    <row r="39" spans="1:4" ht="19.5">
      <c r="A39" s="29" t="s">
        <v>71</v>
      </c>
      <c r="B39" s="42">
        <v>1004</v>
      </c>
      <c r="C39" s="35">
        <v>55000</v>
      </c>
      <c r="D39" s="26">
        <v>10146.61</v>
      </c>
    </row>
    <row r="40" spans="1:4" ht="19.5">
      <c r="A40" s="31"/>
      <c r="B40" s="20"/>
      <c r="C40" s="32">
        <f>SUM(C32:C39)</f>
        <v>21936000</v>
      </c>
      <c r="D40" s="33">
        <f>SUM(D32:D39)</f>
        <v>2024901.36</v>
      </c>
    </row>
    <row r="41" spans="1:4" ht="19.5">
      <c r="A41" s="23" t="s">
        <v>72</v>
      </c>
      <c r="B41" s="24"/>
      <c r="C41" s="25"/>
      <c r="D41" s="26"/>
    </row>
    <row r="42" spans="1:4" ht="19.5">
      <c r="A42" s="43" t="s">
        <v>106</v>
      </c>
      <c r="B42" s="42"/>
      <c r="C42" s="25"/>
      <c r="D42" s="26"/>
    </row>
    <row r="43" spans="1:4" ht="19.5">
      <c r="A43" s="29"/>
      <c r="B43" s="42"/>
      <c r="C43" s="35"/>
      <c r="D43" s="26"/>
    </row>
    <row r="44" spans="1:4" ht="19.5">
      <c r="A44" s="29" t="s">
        <v>155</v>
      </c>
      <c r="B44" s="42">
        <v>2002</v>
      </c>
      <c r="C44" s="35">
        <v>19060000</v>
      </c>
      <c r="D44" s="26"/>
    </row>
    <row r="45" spans="1:4" ht="19.5">
      <c r="A45" s="29" t="s">
        <v>107</v>
      </c>
      <c r="B45" s="42"/>
      <c r="C45" s="35"/>
      <c r="D45" s="44">
        <v>84902</v>
      </c>
    </row>
    <row r="46" spans="1:4" ht="19.5">
      <c r="A46" s="45" t="s">
        <v>108</v>
      </c>
      <c r="B46" s="46"/>
      <c r="C46" s="47"/>
      <c r="D46" s="48">
        <v>192000</v>
      </c>
    </row>
    <row r="47" spans="1:4" ht="19.5">
      <c r="A47" s="49"/>
      <c r="B47" s="49" t="s">
        <v>43</v>
      </c>
      <c r="C47" s="50"/>
      <c r="D47" s="51"/>
    </row>
    <row r="48" spans="1:4" ht="19.5">
      <c r="A48" s="17" t="s">
        <v>1</v>
      </c>
      <c r="B48" s="17" t="s">
        <v>45</v>
      </c>
      <c r="C48" s="17" t="s">
        <v>42</v>
      </c>
      <c r="D48" s="18" t="s">
        <v>82</v>
      </c>
    </row>
    <row r="49" spans="1:4" ht="19.5">
      <c r="A49" s="52"/>
      <c r="B49" s="21"/>
      <c r="C49" s="21" t="s">
        <v>46</v>
      </c>
      <c r="D49" s="22"/>
    </row>
    <row r="50" spans="1:4" ht="19.5">
      <c r="A50" s="29" t="s">
        <v>109</v>
      </c>
      <c r="B50" s="42"/>
      <c r="C50" s="35"/>
      <c r="D50" s="44">
        <v>21000</v>
      </c>
    </row>
    <row r="51" spans="1:4" ht="19.5">
      <c r="A51" s="29" t="s">
        <v>110</v>
      </c>
      <c r="B51" s="42"/>
      <c r="C51" s="35"/>
      <c r="D51" s="44">
        <v>20000</v>
      </c>
    </row>
    <row r="52" spans="1:4" ht="19.5">
      <c r="A52" s="29" t="s">
        <v>111</v>
      </c>
      <c r="B52" s="42"/>
      <c r="C52" s="35"/>
      <c r="D52" s="44">
        <v>5119117</v>
      </c>
    </row>
    <row r="53" spans="1:4" ht="19.5">
      <c r="A53" s="29" t="s">
        <v>112</v>
      </c>
      <c r="B53" s="42"/>
      <c r="C53" s="35"/>
      <c r="D53" s="44"/>
    </row>
    <row r="54" spans="1:4" ht="19.5">
      <c r="A54" s="29" t="s">
        <v>113</v>
      </c>
      <c r="B54" s="42"/>
      <c r="C54" s="35"/>
      <c r="D54" s="44">
        <v>135000</v>
      </c>
    </row>
    <row r="55" spans="1:4" ht="20.25" thickBot="1">
      <c r="A55" s="53" t="s">
        <v>51</v>
      </c>
      <c r="B55" s="21"/>
      <c r="C55" s="54">
        <f>SUM(C43:C44)</f>
        <v>19060000</v>
      </c>
      <c r="D55" s="55">
        <f>SUM(D41:D54)</f>
        <v>5572019</v>
      </c>
    </row>
    <row r="56" spans="1:4" ht="21" thickBot="1">
      <c r="A56" s="56" t="s">
        <v>73</v>
      </c>
      <c r="B56" s="57"/>
      <c r="C56" s="58">
        <f>C11+C19+C24+C29+C40+C55</f>
        <v>43314500</v>
      </c>
      <c r="D56" s="59">
        <f>D11+D19+D24+D29+D40+D55</f>
        <v>8162995.19</v>
      </c>
    </row>
    <row r="57" spans="1:4" ht="19.5">
      <c r="A57" s="60" t="s">
        <v>74</v>
      </c>
      <c r="B57" s="61"/>
      <c r="C57" s="40"/>
      <c r="D57" s="62"/>
    </row>
    <row r="58" spans="1:4" ht="19.5">
      <c r="A58" s="65" t="s">
        <v>156</v>
      </c>
      <c r="B58" s="42">
        <v>3001</v>
      </c>
      <c r="C58" s="40"/>
      <c r="D58" s="64"/>
    </row>
    <row r="59" spans="1:4" ht="19.5">
      <c r="A59" s="65" t="s">
        <v>157</v>
      </c>
      <c r="B59" s="42"/>
      <c r="C59" s="40"/>
      <c r="D59" s="64"/>
    </row>
    <row r="60" spans="1:4" ht="19.5">
      <c r="A60" s="65" t="s">
        <v>158</v>
      </c>
      <c r="B60" s="42">
        <v>3002</v>
      </c>
      <c r="C60" s="40"/>
      <c r="D60" s="64">
        <v>1228800</v>
      </c>
    </row>
    <row r="61" spans="1:4" ht="19.5">
      <c r="A61" s="65" t="s">
        <v>116</v>
      </c>
      <c r="B61" s="42"/>
      <c r="C61" s="40"/>
      <c r="D61" s="64"/>
    </row>
    <row r="62" spans="1:4" ht="19.5">
      <c r="A62" s="65" t="s">
        <v>115</v>
      </c>
      <c r="B62" s="42">
        <v>3003</v>
      </c>
      <c r="C62" s="40"/>
      <c r="D62" s="64">
        <v>4102200</v>
      </c>
    </row>
    <row r="63" spans="1:4" ht="19.5">
      <c r="A63" s="65" t="s">
        <v>117</v>
      </c>
      <c r="B63" s="42"/>
      <c r="C63" s="40"/>
      <c r="D63" s="64"/>
    </row>
    <row r="64" spans="1:4" ht="19.5">
      <c r="A64" s="65" t="s">
        <v>159</v>
      </c>
      <c r="B64" s="42">
        <v>3004</v>
      </c>
      <c r="C64" s="40"/>
      <c r="D64" s="64">
        <v>1859934.47</v>
      </c>
    </row>
    <row r="65" spans="1:4" ht="19.5">
      <c r="A65" s="65" t="s">
        <v>118</v>
      </c>
      <c r="B65" s="42"/>
      <c r="C65" s="40"/>
      <c r="D65" s="64"/>
    </row>
    <row r="66" spans="1:4" ht="19.5">
      <c r="A66" s="65" t="s">
        <v>160</v>
      </c>
      <c r="B66" s="42">
        <v>3005</v>
      </c>
      <c r="C66" s="40"/>
      <c r="D66" s="64">
        <v>39855</v>
      </c>
    </row>
    <row r="67" spans="1:4" ht="19.5">
      <c r="A67" s="65" t="s">
        <v>161</v>
      </c>
      <c r="B67" s="42"/>
      <c r="C67" s="40"/>
      <c r="D67" s="64"/>
    </row>
    <row r="68" spans="1:4" ht="19.5">
      <c r="A68" s="65" t="s">
        <v>119</v>
      </c>
      <c r="B68" s="42">
        <v>3006</v>
      </c>
      <c r="C68" s="40"/>
      <c r="D68" s="64"/>
    </row>
    <row r="69" spans="1:4" ht="19.5">
      <c r="A69" s="65" t="s">
        <v>162</v>
      </c>
      <c r="B69" s="42"/>
      <c r="C69" s="40"/>
      <c r="D69" s="64"/>
    </row>
    <row r="70" spans="1:4" ht="19.5">
      <c r="A70" s="65" t="s">
        <v>120</v>
      </c>
      <c r="B70" s="42">
        <v>3007</v>
      </c>
      <c r="C70" s="40"/>
      <c r="D70" s="64">
        <v>394920</v>
      </c>
    </row>
    <row r="71" spans="1:4" ht="19.5">
      <c r="A71" s="65" t="s">
        <v>121</v>
      </c>
      <c r="B71" s="42"/>
      <c r="C71" s="40"/>
      <c r="D71" s="64"/>
    </row>
    <row r="72" spans="1:4" ht="19.5">
      <c r="A72" s="65" t="s">
        <v>122</v>
      </c>
      <c r="B72" s="42">
        <v>3008</v>
      </c>
      <c r="C72" s="40"/>
      <c r="D72" s="64">
        <v>136935</v>
      </c>
    </row>
    <row r="73" spans="1:4" ht="19.5">
      <c r="A73" s="65" t="s">
        <v>123</v>
      </c>
      <c r="B73" s="42"/>
      <c r="C73" s="40"/>
      <c r="D73" s="64"/>
    </row>
    <row r="74" spans="1:4" ht="19.5">
      <c r="A74" s="65" t="s">
        <v>190</v>
      </c>
      <c r="B74" s="42">
        <v>3009</v>
      </c>
      <c r="C74" s="40"/>
      <c r="D74" s="64">
        <v>134400</v>
      </c>
    </row>
    <row r="75" spans="1:4" ht="19.5">
      <c r="A75" s="65" t="s">
        <v>124</v>
      </c>
      <c r="B75" s="42">
        <v>3010</v>
      </c>
      <c r="C75" s="40"/>
      <c r="D75" s="64"/>
    </row>
    <row r="76" spans="1:4" ht="19.5">
      <c r="A76" s="65" t="s">
        <v>75</v>
      </c>
      <c r="B76" s="42"/>
      <c r="C76" s="40"/>
      <c r="D76" s="64"/>
    </row>
    <row r="77" spans="1:4" ht="19.5">
      <c r="A77" s="65" t="s">
        <v>125</v>
      </c>
      <c r="B77" s="42">
        <v>3011</v>
      </c>
      <c r="C77" s="40"/>
      <c r="D77" s="64"/>
    </row>
    <row r="78" spans="1:4" ht="19.5">
      <c r="A78" s="65" t="s">
        <v>126</v>
      </c>
      <c r="B78" s="42">
        <v>3012</v>
      </c>
      <c r="C78" s="40"/>
      <c r="D78" s="64"/>
    </row>
    <row r="79" spans="1:4" ht="19.5">
      <c r="A79" s="65" t="s">
        <v>127</v>
      </c>
      <c r="B79" s="20"/>
      <c r="C79" s="40"/>
      <c r="D79" s="64"/>
    </row>
    <row r="80" spans="1:4" ht="19.5">
      <c r="A80" s="65" t="s">
        <v>128</v>
      </c>
      <c r="B80" s="20">
        <v>3013</v>
      </c>
      <c r="C80" s="40"/>
      <c r="D80" s="64"/>
    </row>
    <row r="81" spans="1:4" ht="19.5">
      <c r="A81" s="65" t="s">
        <v>129</v>
      </c>
      <c r="B81" s="20"/>
      <c r="C81" s="40"/>
      <c r="D81" s="64"/>
    </row>
    <row r="82" spans="1:4" ht="19.5">
      <c r="A82" s="65" t="s">
        <v>130</v>
      </c>
      <c r="B82" s="20">
        <v>3014</v>
      </c>
      <c r="C82" s="40"/>
      <c r="D82" s="64"/>
    </row>
    <row r="83" spans="1:4" ht="19.5">
      <c r="A83" s="65" t="s">
        <v>131</v>
      </c>
      <c r="B83" s="20"/>
      <c r="C83" s="40"/>
      <c r="D83" s="64"/>
    </row>
    <row r="84" spans="1:4" ht="19.5">
      <c r="A84" s="31" t="s">
        <v>51</v>
      </c>
      <c r="B84" s="20"/>
      <c r="C84" s="40"/>
      <c r="D84" s="67">
        <f>SUM(D57:D82)</f>
        <v>7897044.47</v>
      </c>
    </row>
    <row r="85" spans="1:4" ht="19.5">
      <c r="A85" s="63" t="s">
        <v>114</v>
      </c>
      <c r="B85" s="20"/>
      <c r="C85" s="40"/>
      <c r="D85" s="64"/>
    </row>
    <row r="86" spans="1:4" ht="19.5">
      <c r="A86" s="65" t="s">
        <v>163</v>
      </c>
      <c r="B86" s="20"/>
      <c r="C86" s="40"/>
      <c r="D86" s="64"/>
    </row>
    <row r="87" spans="1:4" ht="19.5">
      <c r="A87" s="65" t="s">
        <v>164</v>
      </c>
      <c r="B87" s="20"/>
      <c r="C87" s="40"/>
      <c r="D87" s="64"/>
    </row>
    <row r="88" spans="1:4" ht="19.5">
      <c r="A88" s="65" t="s">
        <v>165</v>
      </c>
      <c r="B88" s="20"/>
      <c r="C88" s="40"/>
      <c r="D88" s="64"/>
    </row>
    <row r="89" spans="1:4" ht="19.5">
      <c r="A89" s="65" t="s">
        <v>166</v>
      </c>
      <c r="B89" s="20"/>
      <c r="C89" s="40"/>
      <c r="D89" s="64"/>
    </row>
    <row r="90" spans="1:4" ht="19.5">
      <c r="A90" s="65" t="s">
        <v>167</v>
      </c>
      <c r="B90" s="20"/>
      <c r="C90" s="40"/>
      <c r="D90" s="64">
        <v>111500</v>
      </c>
    </row>
    <row r="91" spans="1:4" ht="19.5">
      <c r="A91" s="65" t="s">
        <v>168</v>
      </c>
      <c r="B91" s="20"/>
      <c r="C91" s="40"/>
      <c r="D91" s="64"/>
    </row>
    <row r="92" spans="1:4" ht="19.5">
      <c r="A92" s="53" t="s">
        <v>51</v>
      </c>
      <c r="B92" s="21"/>
      <c r="C92" s="122"/>
      <c r="D92" s="67">
        <f>SUM(D86:D91)</f>
        <v>111500</v>
      </c>
    </row>
    <row r="93" spans="1:4" ht="19.5">
      <c r="A93" s="49"/>
      <c r="B93" s="49" t="s">
        <v>169</v>
      </c>
      <c r="C93" s="50"/>
      <c r="D93" s="51"/>
    </row>
    <row r="94" spans="1:4" ht="19.5">
      <c r="A94" s="17" t="s">
        <v>1</v>
      </c>
      <c r="B94" s="17" t="s">
        <v>45</v>
      </c>
      <c r="C94" s="17" t="s">
        <v>42</v>
      </c>
      <c r="D94" s="18" t="s">
        <v>82</v>
      </c>
    </row>
    <row r="95" spans="1:4" ht="19.5">
      <c r="A95" s="52"/>
      <c r="B95" s="21"/>
      <c r="C95" s="21" t="s">
        <v>46</v>
      </c>
      <c r="D95" s="22"/>
    </row>
    <row r="96" spans="1:4" ht="19.5">
      <c r="A96" s="56" t="s">
        <v>170</v>
      </c>
      <c r="B96" s="57"/>
      <c r="C96" s="66" t="s">
        <v>76</v>
      </c>
      <c r="D96" s="67">
        <f>D84+D92</f>
        <v>8008544.47</v>
      </c>
    </row>
    <row r="97" spans="1:4" ht="19.5">
      <c r="A97" s="153"/>
      <c r="B97" s="153"/>
      <c r="C97" s="153"/>
      <c r="D97" s="153"/>
    </row>
    <row r="98" spans="1:4" ht="19.5">
      <c r="A98" s="123"/>
      <c r="B98" s="49"/>
      <c r="C98" s="124"/>
      <c r="D98" s="51"/>
    </row>
  </sheetData>
  <sheetProtection/>
  <mergeCells count="4">
    <mergeCell ref="A1:D1"/>
    <mergeCell ref="A2:D2"/>
    <mergeCell ref="A3:D3"/>
    <mergeCell ref="A97:D9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6">
      <selection activeCell="A1" sqref="A1:F17"/>
    </sheetView>
  </sheetViews>
  <sheetFormatPr defaultColWidth="9.140625" defaultRowHeight="15"/>
  <cols>
    <col min="1" max="1" width="9.00390625" style="15" customWidth="1"/>
    <col min="2" max="2" width="49.8515625" style="15" customWidth="1"/>
    <col min="3" max="6" width="15.00390625" style="15" customWidth="1"/>
    <col min="7" max="16384" width="9.00390625" style="15" customWidth="1"/>
  </cols>
  <sheetData>
    <row r="1" spans="1:6" ht="25.5">
      <c r="A1" s="68"/>
      <c r="B1" s="69"/>
      <c r="C1" s="69"/>
      <c r="D1" s="70"/>
      <c r="E1" s="70"/>
      <c r="F1" s="125" t="s">
        <v>28</v>
      </c>
    </row>
    <row r="2" spans="1:6" ht="25.5">
      <c r="A2" s="68"/>
      <c r="B2" s="69"/>
      <c r="C2" s="69"/>
      <c r="D2" s="70"/>
      <c r="E2" s="70"/>
      <c r="F2" s="68"/>
    </row>
    <row r="3" spans="1:6" ht="27.75">
      <c r="A3" s="154" t="s">
        <v>29</v>
      </c>
      <c r="B3" s="154"/>
      <c r="C3" s="154"/>
      <c r="D3" s="154"/>
      <c r="E3" s="154"/>
      <c r="F3" s="154"/>
    </row>
    <row r="4" spans="1:6" ht="27.75">
      <c r="A4" s="154" t="s">
        <v>30</v>
      </c>
      <c r="B4" s="154"/>
      <c r="C4" s="154"/>
      <c r="D4" s="154"/>
      <c r="E4" s="154"/>
      <c r="F4" s="154"/>
    </row>
    <row r="5" spans="1:6" ht="27.75">
      <c r="A5" s="154" t="s">
        <v>191</v>
      </c>
      <c r="B5" s="154"/>
      <c r="C5" s="154"/>
      <c r="D5" s="154"/>
      <c r="E5" s="154"/>
      <c r="F5" s="154"/>
    </row>
    <row r="6" spans="1:6" ht="25.5">
      <c r="A6" s="71" t="s">
        <v>31</v>
      </c>
      <c r="B6" s="71" t="s">
        <v>1</v>
      </c>
      <c r="C6" s="126" t="s">
        <v>32</v>
      </c>
      <c r="D6" s="72" t="s">
        <v>132</v>
      </c>
      <c r="E6" s="72" t="s">
        <v>133</v>
      </c>
      <c r="F6" s="71" t="s">
        <v>33</v>
      </c>
    </row>
    <row r="7" spans="1:6" ht="25.5">
      <c r="A7" s="73">
        <v>1</v>
      </c>
      <c r="B7" s="74" t="s">
        <v>34</v>
      </c>
      <c r="C7" s="75">
        <f>'[1]พ.ย.'!F7</f>
        <v>14936.55</v>
      </c>
      <c r="D7" s="127"/>
      <c r="E7" s="128"/>
      <c r="F7" s="76">
        <f>C7+D7-E7</f>
        <v>14936.55</v>
      </c>
    </row>
    <row r="8" spans="1:6" ht="25.5">
      <c r="A8" s="77">
        <v>2</v>
      </c>
      <c r="B8" s="78" t="s">
        <v>35</v>
      </c>
      <c r="C8" s="79">
        <f>'[1]พ.ย.'!F8</f>
        <v>17923.86</v>
      </c>
      <c r="D8" s="129"/>
      <c r="E8" s="130"/>
      <c r="F8" s="80">
        <f>C8+D8-E8</f>
        <v>17923.86</v>
      </c>
    </row>
    <row r="9" spans="1:6" ht="25.5">
      <c r="A9" s="77">
        <v>3</v>
      </c>
      <c r="B9" s="78" t="s">
        <v>36</v>
      </c>
      <c r="C9" s="79">
        <f>'[1]พ.ย.'!F9</f>
        <v>746841.65</v>
      </c>
      <c r="D9" s="129">
        <v>26348.75</v>
      </c>
      <c r="E9" s="130"/>
      <c r="F9" s="80">
        <f aca="true" t="shared" si="0" ref="F9:F15">C9+D9-E9</f>
        <v>773190.4</v>
      </c>
    </row>
    <row r="10" spans="1:6" ht="25.5">
      <c r="A10" s="77">
        <v>4</v>
      </c>
      <c r="B10" s="78" t="s">
        <v>37</v>
      </c>
      <c r="C10" s="79">
        <f>'[1]พ.ย.'!F10</f>
        <v>43588.53</v>
      </c>
      <c r="D10" s="129">
        <v>57000.3</v>
      </c>
      <c r="E10" s="130">
        <v>43588.53</v>
      </c>
      <c r="F10" s="80">
        <f t="shared" si="0"/>
        <v>57000.3</v>
      </c>
    </row>
    <row r="11" spans="1:6" ht="25.5">
      <c r="A11" s="77">
        <v>5</v>
      </c>
      <c r="B11" s="78" t="s">
        <v>38</v>
      </c>
      <c r="C11" s="79">
        <f>'[1]พ.ย.'!F11</f>
        <v>5045.010000000009</v>
      </c>
      <c r="D11" s="129">
        <v>33884.16</v>
      </c>
      <c r="E11" s="130">
        <v>25458.95</v>
      </c>
      <c r="F11" s="80">
        <f t="shared" si="0"/>
        <v>13470.220000000012</v>
      </c>
    </row>
    <row r="12" spans="1:6" ht="25.5">
      <c r="A12" s="77">
        <v>6</v>
      </c>
      <c r="B12" s="78" t="s">
        <v>39</v>
      </c>
      <c r="C12" s="79">
        <f>'[1]พ.ย.'!F12</f>
        <v>0</v>
      </c>
      <c r="D12" s="129"/>
      <c r="E12" s="130"/>
      <c r="F12" s="80">
        <f t="shared" si="0"/>
        <v>0</v>
      </c>
    </row>
    <row r="13" spans="1:6" ht="25.5">
      <c r="A13" s="77">
        <v>7</v>
      </c>
      <c r="B13" s="78" t="s">
        <v>134</v>
      </c>
      <c r="C13" s="79">
        <f>'[1]พ.ย.'!F13</f>
        <v>5.05</v>
      </c>
      <c r="D13" s="129"/>
      <c r="E13" s="130"/>
      <c r="F13" s="80">
        <f t="shared" si="0"/>
        <v>5.05</v>
      </c>
    </row>
    <row r="14" spans="1:6" ht="25.5">
      <c r="A14" s="77">
        <v>8</v>
      </c>
      <c r="B14" s="78" t="s">
        <v>40</v>
      </c>
      <c r="C14" s="79">
        <f>'[1]พ.ย.'!F14</f>
        <v>13066</v>
      </c>
      <c r="D14" s="129">
        <v>11074</v>
      </c>
      <c r="E14" s="130">
        <v>13066</v>
      </c>
      <c r="F14" s="80">
        <f t="shared" si="0"/>
        <v>11074</v>
      </c>
    </row>
    <row r="15" spans="1:6" ht="25.5">
      <c r="A15" s="77">
        <v>9</v>
      </c>
      <c r="B15" s="162" t="s">
        <v>39</v>
      </c>
      <c r="C15" s="131">
        <f>'[1]พ.ย.'!F15</f>
        <v>0</v>
      </c>
      <c r="D15" s="132">
        <v>522855.4</v>
      </c>
      <c r="E15" s="163">
        <v>522855.4</v>
      </c>
      <c r="F15" s="164">
        <f t="shared" si="0"/>
        <v>0</v>
      </c>
    </row>
    <row r="16" spans="1:6" ht="26.25" thickBot="1">
      <c r="A16" s="155" t="s">
        <v>41</v>
      </c>
      <c r="B16" s="165"/>
      <c r="C16" s="133">
        <f>SUM(C7:C15)</f>
        <v>841406.6500000001</v>
      </c>
      <c r="D16" s="133">
        <f>SUM(D7:D15)</f>
        <v>651162.61</v>
      </c>
      <c r="E16" s="133">
        <f>SUM(E7:E15)</f>
        <v>604968.88</v>
      </c>
      <c r="F16" s="133">
        <f>SUM(F7:F15)</f>
        <v>887600.3800000001</v>
      </c>
    </row>
    <row r="17" spans="1:6" ht="26.25" thickTop="1">
      <c r="A17" s="68"/>
      <c r="B17" s="69"/>
      <c r="C17" s="69"/>
      <c r="D17" s="70"/>
      <c r="E17" s="70"/>
      <c r="F17" s="69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140625" style="16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1"/>
      <c r="B1" s="81"/>
      <c r="C1" s="81"/>
      <c r="D1" s="81"/>
      <c r="E1" s="81"/>
      <c r="F1" s="157" t="s">
        <v>171</v>
      </c>
      <c r="G1" s="157"/>
    </row>
    <row r="2" spans="1:7" ht="26.25">
      <c r="A2" s="158" t="s">
        <v>172</v>
      </c>
      <c r="B2" s="158"/>
      <c r="C2" s="158"/>
      <c r="D2" s="158"/>
      <c r="E2" s="158"/>
      <c r="F2" s="158"/>
      <c r="G2" s="158"/>
    </row>
    <row r="3" spans="1:7" ht="21">
      <c r="A3" s="148" t="s">
        <v>77</v>
      </c>
      <c r="B3" s="148"/>
      <c r="C3" s="148"/>
      <c r="D3" s="148"/>
      <c r="E3" s="148"/>
      <c r="F3" s="148"/>
      <c r="G3" s="148"/>
    </row>
    <row r="4" spans="1:7" ht="21">
      <c r="A4" s="149" t="s">
        <v>192</v>
      </c>
      <c r="B4" s="149"/>
      <c r="C4" s="149"/>
      <c r="D4" s="149"/>
      <c r="E4" s="149"/>
      <c r="F4" s="149"/>
      <c r="G4" s="149"/>
    </row>
    <row r="5" spans="1:7" ht="21">
      <c r="A5" s="92" t="s">
        <v>31</v>
      </c>
      <c r="B5" s="146" t="s">
        <v>1</v>
      </c>
      <c r="C5" s="92" t="s">
        <v>135</v>
      </c>
      <c r="D5" s="147" t="s">
        <v>46</v>
      </c>
      <c r="E5" s="92" t="s">
        <v>78</v>
      </c>
      <c r="F5" s="92" t="s">
        <v>79</v>
      </c>
      <c r="G5" s="134" t="s">
        <v>80</v>
      </c>
    </row>
    <row r="6" spans="1:7" ht="21">
      <c r="A6" s="93"/>
      <c r="B6" s="135"/>
      <c r="C6" s="136" t="s">
        <v>173</v>
      </c>
      <c r="D6" s="137"/>
      <c r="E6" s="95"/>
      <c r="F6" s="138"/>
      <c r="G6" s="139"/>
    </row>
    <row r="7" spans="1:7" ht="21">
      <c r="A7" s="82">
        <v>1</v>
      </c>
      <c r="B7" s="140" t="s">
        <v>174</v>
      </c>
      <c r="C7" s="108"/>
      <c r="D7" s="83"/>
      <c r="E7" s="84"/>
      <c r="F7" s="141">
        <f>C7+D7-E7</f>
        <v>0</v>
      </c>
      <c r="G7" s="166"/>
    </row>
    <row r="8" spans="1:7" ht="21">
      <c r="A8" s="82">
        <v>2</v>
      </c>
      <c r="B8" s="140" t="s">
        <v>175</v>
      </c>
      <c r="C8" s="84">
        <v>13285</v>
      </c>
      <c r="D8" s="83"/>
      <c r="E8" s="84">
        <v>13285</v>
      </c>
      <c r="F8" s="141">
        <f>C8+D8-E8</f>
        <v>0</v>
      </c>
      <c r="G8" s="167"/>
    </row>
    <row r="9" spans="1:7" ht="21">
      <c r="A9" s="82">
        <v>3</v>
      </c>
      <c r="B9" s="140" t="s">
        <v>176</v>
      </c>
      <c r="C9" s="84"/>
      <c r="D9" s="83"/>
      <c r="E9" s="84"/>
      <c r="F9" s="141">
        <f aca="true" t="shared" si="0" ref="F9:F19">C9+D9-E9</f>
        <v>0</v>
      </c>
      <c r="G9" s="167"/>
    </row>
    <row r="10" spans="1:7" ht="21">
      <c r="A10" s="82">
        <v>4</v>
      </c>
      <c r="B10" s="140" t="s">
        <v>177</v>
      </c>
      <c r="C10" s="84">
        <v>651400</v>
      </c>
      <c r="D10" s="83">
        <v>1200</v>
      </c>
      <c r="E10" s="84">
        <v>476500</v>
      </c>
      <c r="F10" s="141">
        <f t="shared" si="0"/>
        <v>176100</v>
      </c>
      <c r="G10" s="86" t="s">
        <v>193</v>
      </c>
    </row>
    <row r="11" spans="1:7" ht="21">
      <c r="A11" s="82">
        <v>5</v>
      </c>
      <c r="B11" s="140" t="s">
        <v>178</v>
      </c>
      <c r="C11" s="84">
        <v>137300</v>
      </c>
      <c r="D11" s="83"/>
      <c r="E11" s="84">
        <v>94100</v>
      </c>
      <c r="F11" s="141">
        <f t="shared" si="0"/>
        <v>43200</v>
      </c>
      <c r="G11" s="86"/>
    </row>
    <row r="12" spans="1:7" ht="21">
      <c r="A12" s="82">
        <v>6</v>
      </c>
      <c r="B12" s="140" t="s">
        <v>179</v>
      </c>
      <c r="C12" s="84">
        <v>130768</v>
      </c>
      <c r="D12" s="83"/>
      <c r="E12" s="84">
        <v>132060</v>
      </c>
      <c r="F12" s="141">
        <f t="shared" si="0"/>
        <v>-1292</v>
      </c>
      <c r="G12" s="167"/>
    </row>
    <row r="13" spans="1:7" ht="21">
      <c r="A13" s="82">
        <v>7</v>
      </c>
      <c r="B13" s="140" t="s">
        <v>180</v>
      </c>
      <c r="C13" s="84">
        <v>53635</v>
      </c>
      <c r="D13" s="83">
        <v>1992</v>
      </c>
      <c r="E13" s="84">
        <v>22800</v>
      </c>
      <c r="F13" s="141">
        <f t="shared" si="0"/>
        <v>32827</v>
      </c>
      <c r="G13" s="167" t="s">
        <v>194</v>
      </c>
    </row>
    <row r="14" spans="1:7" ht="21">
      <c r="A14" s="82">
        <v>8</v>
      </c>
      <c r="B14" s="140" t="s">
        <v>181</v>
      </c>
      <c r="C14" s="84">
        <v>134400</v>
      </c>
      <c r="D14" s="83"/>
      <c r="E14" s="84"/>
      <c r="F14" s="141">
        <f t="shared" si="0"/>
        <v>134400</v>
      </c>
      <c r="G14" s="167"/>
    </row>
    <row r="15" spans="1:7" ht="21">
      <c r="A15" s="82">
        <v>9</v>
      </c>
      <c r="B15" s="140" t="s">
        <v>182</v>
      </c>
      <c r="C15" s="84"/>
      <c r="D15" s="83"/>
      <c r="E15" s="84"/>
      <c r="F15" s="141">
        <f t="shared" si="0"/>
        <v>0</v>
      </c>
      <c r="G15" s="85"/>
    </row>
    <row r="16" spans="1:7" ht="21">
      <c r="A16" s="82">
        <v>10</v>
      </c>
      <c r="B16" s="140" t="s">
        <v>183</v>
      </c>
      <c r="C16" s="84"/>
      <c r="D16" s="83"/>
      <c r="E16" s="84"/>
      <c r="F16" s="141">
        <f t="shared" si="0"/>
        <v>0</v>
      </c>
      <c r="G16" s="85"/>
    </row>
    <row r="17" spans="1:7" ht="21">
      <c r="A17" s="82">
        <v>11</v>
      </c>
      <c r="B17" s="140" t="s">
        <v>184</v>
      </c>
      <c r="C17" s="84"/>
      <c r="D17" s="83"/>
      <c r="E17" s="84"/>
      <c r="F17" s="141">
        <f t="shared" si="0"/>
        <v>0</v>
      </c>
      <c r="G17" s="85"/>
    </row>
    <row r="18" spans="1:7" ht="21">
      <c r="A18" s="82">
        <v>12</v>
      </c>
      <c r="B18" s="140" t="s">
        <v>185</v>
      </c>
      <c r="C18" s="84"/>
      <c r="D18" s="83"/>
      <c r="E18" s="84"/>
      <c r="F18" s="141">
        <f t="shared" si="0"/>
        <v>0</v>
      </c>
      <c r="G18" s="85"/>
    </row>
    <row r="19" spans="1:7" ht="21">
      <c r="A19" s="82">
        <v>13</v>
      </c>
      <c r="B19" s="94" t="s">
        <v>186</v>
      </c>
      <c r="C19" s="84"/>
      <c r="D19" s="83">
        <v>111500</v>
      </c>
      <c r="E19" s="84">
        <v>111500</v>
      </c>
      <c r="F19" s="141">
        <f t="shared" si="0"/>
        <v>0</v>
      </c>
      <c r="G19" s="85"/>
    </row>
    <row r="20" spans="1:7" ht="21">
      <c r="A20" s="82">
        <v>14</v>
      </c>
      <c r="B20" s="94" t="s">
        <v>195</v>
      </c>
      <c r="C20" s="84"/>
      <c r="D20" s="83">
        <v>1859934.47</v>
      </c>
      <c r="E20" s="84">
        <v>1859934.47</v>
      </c>
      <c r="F20" s="141"/>
      <c r="G20" s="85"/>
    </row>
    <row r="21" spans="1:7" ht="21">
      <c r="A21" s="82"/>
      <c r="B21" s="94"/>
      <c r="C21" s="84"/>
      <c r="D21" s="83"/>
      <c r="E21" s="84"/>
      <c r="F21" s="141"/>
      <c r="G21" s="87"/>
    </row>
    <row r="22" spans="1:7" ht="21.75" thickBot="1">
      <c r="A22" s="88"/>
      <c r="B22" s="142" t="s">
        <v>51</v>
      </c>
      <c r="C22" s="143">
        <f>SUM(C7:C21)</f>
        <v>1120788</v>
      </c>
      <c r="D22" s="144">
        <f>SUM(D7:D21)</f>
        <v>1974626.47</v>
      </c>
      <c r="E22" s="89">
        <f>SUM(E7:E21)</f>
        <v>2710179.4699999997</v>
      </c>
      <c r="F22" s="89">
        <f>SUM(F7:F21)</f>
        <v>385235</v>
      </c>
      <c r="G22" s="145"/>
    </row>
    <row r="23" spans="1:7" ht="19.5" thickTop="1">
      <c r="A23" s="90"/>
      <c r="B23" s="91"/>
      <c r="C23" s="91"/>
      <c r="D23" s="91"/>
      <c r="E23" s="91"/>
      <c r="F23" s="91"/>
      <c r="G23" s="81"/>
    </row>
    <row r="24" spans="1:7" ht="21">
      <c r="A24" s="156" t="s">
        <v>187</v>
      </c>
      <c r="B24" s="156"/>
      <c r="C24" s="156"/>
      <c r="D24" s="156"/>
      <c r="E24" s="156"/>
      <c r="F24" s="156"/>
      <c r="G24" s="156"/>
    </row>
  </sheetData>
  <sheetProtection/>
  <mergeCells count="5">
    <mergeCell ref="A24:G24"/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2016-01-18T09:19:03Z</dcterms:modified>
  <cp:category/>
  <cp:version/>
  <cp:contentType/>
  <cp:contentStatus/>
</cp:coreProperties>
</file>