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7" activeTab="12"/>
  </bookViews>
  <sheets>
    <sheet name="แสดงฐานะ ทางการเงิน" sheetId="1" r:id="rId1"/>
    <sheet name="หมายเหตุ 1" sheetId="2" r:id="rId2"/>
    <sheet name="หมายเหตุ 2" sheetId="3" r:id="rId3"/>
    <sheet name="หมายเหตุ 3" sheetId="4" r:id="rId4"/>
    <sheet name="หมายเหตุ 4" sheetId="5" r:id="rId5"/>
    <sheet name="หมาเหตุ 5" sheetId="6" r:id="rId6"/>
    <sheet name="หมาเหตุ 6." sheetId="7" r:id="rId7"/>
    <sheet name=" หมายเหตุ7 " sheetId="8" r:id="rId8"/>
    <sheet name="หมายเหตุ  8." sheetId="9" r:id="rId9"/>
    <sheet name="หมายเหตุ 9" sheetId="10" r:id="rId10"/>
    <sheet name="แนบท้ายหมายเหตุ9" sheetId="11" r:id="rId11"/>
    <sheet name="หมาเหตุ 10" sheetId="12" r:id="rId12"/>
    <sheet name="Sheet2" sheetId="13" r:id="rId13"/>
  </sheets>
  <definedNames>
    <definedName name="_xlnm.Print_Area" localSheetId="7">' หมายเหตุ7 '!$A$1:$R$61</definedName>
    <definedName name="_xlnm.Print_Area" localSheetId="12">'Sheet2'!$A$1:$AB$37</definedName>
    <definedName name="_xlnm.Print_Area" localSheetId="10">'แนบท้ายหมายเหตุ9'!$A$1:$N$55</definedName>
    <definedName name="_xlnm.Print_Area" localSheetId="0">'แสดงฐานะ ทางการเงิน'!$A$1:$U$48</definedName>
    <definedName name="_xlnm.Print_Area" localSheetId="8">'หมายเหตุ  8.'!$A$1:$P$51</definedName>
    <definedName name="_xlnm.Print_Area" localSheetId="1">'หมายเหตุ 1'!$A$1:$T$93</definedName>
    <definedName name="_xlnm.Print_Area" localSheetId="2">'หมายเหตุ 2'!$A$1:$T$49</definedName>
    <definedName name="_xlnm.Print_Area" localSheetId="3">'หมายเหตุ 3'!$A$1:$U$36</definedName>
    <definedName name="_xlnm.Print_Area" localSheetId="4">'หมายเหตุ 4'!$A$1:$U$32</definedName>
    <definedName name="_xlnm.Print_Area" localSheetId="9">'หมายเหตุ 9'!$A$1:$O$48</definedName>
    <definedName name="_xlnm.Print_Area" localSheetId="11">'หมาเหตุ 10'!$A$1:$T$40</definedName>
    <definedName name="_xlnm.Print_Area" localSheetId="5">'หมาเหตุ 5'!$A$1:$AC$34</definedName>
    <definedName name="_xlnm.Print_Area" localSheetId="6">'หมาเหตุ 6.'!$A$1:$AB$50</definedName>
  </definedNames>
  <calcPr fullCalcOnLoad="1"/>
</workbook>
</file>

<file path=xl/sharedStrings.xml><?xml version="1.0" encoding="utf-8"?>
<sst xmlns="http://schemas.openxmlformats.org/spreadsheetml/2006/main" count="610" uniqueCount="312">
  <si>
    <t>องค์การบริหารส่วนตำบลละหาน อำเภอจัตุรัส จังหวัดชัยภูมิ</t>
  </si>
  <si>
    <t>งบแสดงฐานะทางการเงิน</t>
  </si>
  <si>
    <t>เงินสด</t>
  </si>
  <si>
    <t xml:space="preserve">เงินฝากธนาคาร </t>
  </si>
  <si>
    <t>รวม</t>
  </si>
  <si>
    <t>จำนวนเงิน</t>
  </si>
  <si>
    <t>ทุนสำรองสำสม 25%</t>
  </si>
  <si>
    <t>การคำนวณบัญชีทุนสำรองเงินสะสม</t>
  </si>
  <si>
    <t>บวก</t>
  </si>
  <si>
    <t>หัก</t>
  </si>
  <si>
    <t>รายรับจริงสูงกว่ารายจ่ายจริง</t>
  </si>
  <si>
    <t>จ่ายขาดเงินสะสม</t>
  </si>
  <si>
    <t>เงินสะสมที่สามารถนำไปใช้ได้</t>
  </si>
  <si>
    <t>กรุงไทย ระเหว - ออมทรัพย์ 335-0-10723-0</t>
  </si>
  <si>
    <t>กรุงไทย จัตุรัส - ออมทรัพย์  980-9-70558-1</t>
  </si>
  <si>
    <t>ออมสิน จัตุรัส - ออมทรัพย์ 020058473768</t>
  </si>
  <si>
    <t>ธกส. จัตุรัส - ออทรัพย์ 112-8-05772-7</t>
  </si>
  <si>
    <t>ธกส. จัตุรัส - ออทรัพย์  012-2-62645-1</t>
  </si>
  <si>
    <t>กรุงไทย ชัยภูมิ - กระแสรายวัน 3076061852</t>
  </si>
  <si>
    <t>ธกส. จัตุรัส - ออทรัพย์  020036067241</t>
  </si>
  <si>
    <t>องค์การบริหารส่วนตำบลละหาน</t>
  </si>
  <si>
    <t>ราคาทรัพย์สิน</t>
  </si>
  <si>
    <t>แหล่งที่มาของทรัพย์สิน</t>
  </si>
  <si>
    <t>ชื่อ</t>
  </si>
  <si>
    <t>ก.อสังหาริมทรัพย์</t>
  </si>
  <si>
    <t xml:space="preserve">    อาคาร</t>
  </si>
  <si>
    <t>เงินจ่ายขาด, สะสม,งปม.</t>
  </si>
  <si>
    <t>เงินจ่ายขาดสะสม</t>
  </si>
  <si>
    <t xml:space="preserve">    โรงเก็บรถ</t>
  </si>
  <si>
    <t xml:space="preserve">    ห้องน้ำ</t>
  </si>
  <si>
    <t>เงินงปม.อุดหนุน,จ่ายขาด,สำรอง</t>
  </si>
  <si>
    <t xml:space="preserve">    รั้ว</t>
  </si>
  <si>
    <t xml:space="preserve">    ศูนย์จำหน่วยผลิตภัณฑ์</t>
  </si>
  <si>
    <t xml:space="preserve">    ประตู/ลูกกรงเหล็กดัด</t>
  </si>
  <si>
    <t>เงินงปม.อุดหนุน,จ่ายขาด,</t>
  </si>
  <si>
    <t xml:space="preserve">    ศาลพระพรม ฐานโดยรอบ  อบต.ละหาน</t>
  </si>
  <si>
    <t>เงินสำรองรายรับ,เงิน งปม.</t>
  </si>
  <si>
    <t xml:space="preserve">    ศาลาที่พักสำหรับประชาชน</t>
  </si>
  <si>
    <t>ข.สังหาริมทรัพย์</t>
  </si>
  <si>
    <t xml:space="preserve">     ครุภัณฑ์สำนักงาน</t>
  </si>
  <si>
    <t>เงินอุดหนุน,จ่ายขาด,สำรอง,งปม</t>
  </si>
  <si>
    <t xml:space="preserve">     ครุภัณฑ์การศึกษา</t>
  </si>
  <si>
    <t xml:space="preserve">     ครุภัณฑ์ยานพาหนะและขนส่ง</t>
  </si>
  <si>
    <t xml:space="preserve">     ครุภัณฑ์การเกษตร</t>
  </si>
  <si>
    <t xml:space="preserve">     ครุภัณฑ์ก่อสร้าง</t>
  </si>
  <si>
    <t xml:space="preserve">     ครุภัณฑ์ไฟฟ้าและวิทยุ</t>
  </si>
  <si>
    <t xml:space="preserve">     ครุภัณฑ์โฆษณาและเผยแพร่</t>
  </si>
  <si>
    <t xml:space="preserve">       ครุภัณฑ์งานบ้านงานครัว</t>
  </si>
  <si>
    <t xml:space="preserve">       ครุภัณฑ์คอมพิวเตอร์</t>
  </si>
  <si>
    <t xml:space="preserve">        ครุภัณฑ์เครื่องดับเพลิง</t>
  </si>
  <si>
    <t>เงินอุดหนุนทั่วไป</t>
  </si>
  <si>
    <t>ค่าใช้สอย</t>
  </si>
  <si>
    <t>ลูกหนี้บัญชีโครงการเศรษฐกิจชุมชน อบต.ละหาน บัญชี 2</t>
  </si>
  <si>
    <t>หมายเหตุประกอบงบแสดงฐานะการเงิน</t>
  </si>
  <si>
    <t>ประเภทภาษี</t>
  </si>
  <si>
    <t>ประจำปี</t>
  </si>
  <si>
    <t>จำนวนราย</t>
  </si>
  <si>
    <t>ลูกหนี้ภาษีโรงเรือนและที่ดิน</t>
  </si>
  <si>
    <t>ลูกหนี้ภาษีบำรุงท้องที่</t>
  </si>
  <si>
    <t>รวมทั้งสิ้น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</si>
  <si>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</si>
  <si>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</si>
  <si>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</si>
  <si>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</si>
  <si>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</si>
  <si>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</si>
  <si>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เงินรายได้</t>
  </si>
  <si>
    <t>บริหารงานทั่วไป</t>
  </si>
  <si>
    <t>ค่าตอบแทน ใช้สอย และวัสดุ</t>
  </si>
  <si>
    <t>ค่าจ้างเหมาบริการสำรวจความพึงพอใจของผู้รับบริการ</t>
  </si>
  <si>
    <t>งานวางแผนสถิติและวิชาการ</t>
  </si>
  <si>
    <t>ค่าวัสดุ</t>
  </si>
  <si>
    <t>เคหะและชุมชน</t>
  </si>
  <si>
    <t>ค่าที่ดินและสิ่งก่อสร้าง</t>
  </si>
  <si>
    <t>รักษาความสงบฯ</t>
  </si>
  <si>
    <t>งานป้องกันภัยฝ่ายพลเรือนฯ</t>
  </si>
  <si>
    <t>25% ของรายรับจริงสูงกว่ารายจ่ายจริง</t>
  </si>
  <si>
    <t>รายรับจริงสูงกว่ารายจ่ายจริงหลังหักเงินทุนสำรองเงินสะสม</t>
  </si>
  <si>
    <t>และจะเบิกจ่ายในปีงบประมาณต่อไป ตามรายละเอียดแนบท้ายหมายเหตุ 9</t>
  </si>
  <si>
    <t xml:space="preserve">ประเภท </t>
  </si>
  <si>
    <t>จำนวนเงินที่ได้รับ</t>
  </si>
  <si>
    <t>อนุมัติ</t>
  </si>
  <si>
    <t xml:space="preserve">ก่อหนี้ผูกพันธ์ </t>
  </si>
  <si>
    <t>เบิกจ่ายแล้ว</t>
  </si>
  <si>
    <t>คงเหลือ</t>
  </si>
  <si>
    <t>ครุภัณฑ์ที่ดินและสิ่งก่อสร้าง</t>
  </si>
  <si>
    <t>รายรับจริง</t>
  </si>
  <si>
    <t>รายจ่ายจริง</t>
  </si>
  <si>
    <t>เงินทุนสำรองสะสม</t>
  </si>
  <si>
    <t xml:space="preserve">ทรัพย์สินตามงบทรัพย์สิน </t>
  </si>
  <si>
    <t xml:space="preserve">ทรัพย์สิน  </t>
  </si>
  <si>
    <t>หมายเหตุ</t>
  </si>
  <si>
    <t xml:space="preserve">       สินทรัพย์หมุนเวียน</t>
  </si>
  <si>
    <t xml:space="preserve">เงินสด เงินฝากธนาคาร                             </t>
  </si>
  <si>
    <t xml:space="preserve">ลูกหนี้ค่าภาษี </t>
  </si>
  <si>
    <t>หนี้สิน</t>
  </si>
  <si>
    <t xml:space="preserve">        หนี้สินหมุนเวียน</t>
  </si>
  <si>
    <t xml:space="preserve">เงินทุนสำรองเงินสะสม </t>
  </si>
  <si>
    <t xml:space="preserve">เงินสะสม </t>
  </si>
  <si>
    <t>เงินสะสม</t>
  </si>
  <si>
    <t>รวมหนี้สินและเงินสะสม</t>
  </si>
  <si>
    <t>รวมทรัพย์สิน</t>
  </si>
  <si>
    <t>ประเภททรัพย์สิน</t>
  </si>
  <si>
    <t xml:space="preserve">    ตลาดสด อบต.ละหาน</t>
  </si>
  <si>
    <t>การศึกษา</t>
  </si>
  <si>
    <t>การเกษตร</t>
  </si>
  <si>
    <t>ส่งเสริมการเกษตร</t>
  </si>
  <si>
    <t>จ้างเหมาบริการคนงานประจำเครื่องสูบน้ำ</t>
  </si>
  <si>
    <t>ค่าจ้างเหมาบริการคนงานทั่วไป (ผช.จนท.การเงินฯ)</t>
  </si>
  <si>
    <t>ค่าจ้างบริการคนงานทำความสะอาด</t>
  </si>
  <si>
    <t>ค่าจ้างหมาบริการยามรักษาการณ์</t>
  </si>
  <si>
    <t>สาธารณสุข</t>
  </si>
  <si>
    <t>งานบริการสาธารณสุขอื่น</t>
  </si>
  <si>
    <t>ค่าจ้างเหมาบริการคนงานขับรถขยะ</t>
  </si>
  <si>
    <t>ค่าจ้างเหมาบริการคนงานประจำรถขยะ</t>
  </si>
  <si>
    <t>ค่าจ้างเหมาบริการคนงานทั่วไป (ผช.จนท.สาธารณสุข)</t>
  </si>
  <si>
    <t>งานระดับก่อนวัยเรียนฯ</t>
  </si>
  <si>
    <t>งานบริหารทั่วไป</t>
  </si>
  <si>
    <t>ค่าตอบแทนผู้ปฏิบัติงานอันเป็นประโยชน์แก่ อปท</t>
  </si>
  <si>
    <t>งานบริหารงานคลัง</t>
  </si>
  <si>
    <t>สังคมสงเคราะห์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</si>
  <si>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</si>
  <si>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</si>
  <si>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งานบริหารทั่วไปเกี่ยวกับสังคมสงเคราะห์</t>
  </si>
  <si>
    <t>งานบริหารทั่วไปเกี่ยวกับเคหะและชุมชน</t>
  </si>
  <si>
    <t>งานบริหารทั่วไปเกี่ยวกับการเกษตร</t>
  </si>
  <si>
    <t>รายจ่ายอื่น</t>
  </si>
  <si>
    <t>ค่าตอบแทนใช้สอยและวัสดุ</t>
  </si>
  <si>
    <t>งบกลาง</t>
  </si>
  <si>
    <t>ค่าเบี้ยยังชีพผู้พิการ</t>
  </si>
  <si>
    <t>ค่าตอบแทน</t>
  </si>
  <si>
    <t>รายได้จากรัฐบาลค้างรับ</t>
  </si>
  <si>
    <t>รวมหนี้สินหมุนเวียน</t>
  </si>
  <si>
    <t>รวมเงินสะสม</t>
  </si>
  <si>
    <t>รวมทรัพย์สินหมุนเวียน</t>
  </si>
  <si>
    <t>ค่าเบี้ยยังชีพผู้สูงอายุ</t>
  </si>
  <si>
    <t>หมายเหตุ 2 งบทรัพย์สิน</t>
  </si>
  <si>
    <t>หมายเหตุ 3   เงินสดและเงินฝากธนาคาร</t>
  </si>
  <si>
    <t>หมายเหตุ  4 รายได้จากรัฐบาลค้างรับ</t>
  </si>
  <si>
    <t>หมายเหตุ 5 ลูกหนี้ค่าภาษี</t>
  </si>
  <si>
    <t>เงินอุดหนุน</t>
  </si>
  <si>
    <t>ข้อมูลทั่วไป</t>
  </si>
  <si>
    <t xml:space="preserve"> -ข้อมูลทั่วไปขององค์กรบริหารส่วนตำบลละหาน</t>
  </si>
  <si>
    <t xml:space="preserve">    ที่ตั้ง องค์การบริหารส่วนตำบลละหาน ตั้งอยู่ทางทิศเหนือของอำเภอจัตุรัส ลักษณะพื้นที่เป็นรูปยาวแนวเหนือใต้ </t>
  </si>
  <si>
    <t xml:space="preserve">โดยมีถนนสายชัยภูมิ-สีคิ้ว ( ทางหลวงแผ่นดินหมายเลข 201 ) ตัดผ่านตลอด เริ่มจากบ้านโคกแพงพวย หมู่ที่ 15 </t>
  </si>
  <si>
    <t>จนถึงบ้านโนนไฮ หมู่ที่ 13 ระยะทางประมาณ 14 กิโลเมตร</t>
  </si>
  <si>
    <t xml:space="preserve">             ทิศเหนือ ติดกับ ตำบลบ้านค่าย อำเภอเมือง จังหวัดชัยภูมิ</t>
  </si>
  <si>
    <t xml:space="preserve">             ทิศใต้ ติดกับ ตำบลหนองบัวใหญ่ อำเภอจัตุรัส จังหวัดชัยภูมิ</t>
  </si>
  <si>
    <t xml:space="preserve">             ทิศตะวันออก ติดกับ อำเภอเนินสง่า จังหวัดชัยภูมิ</t>
  </si>
  <si>
    <t xml:space="preserve">             ทิศตะวันตก ติดกับ ตำบลหนองบัวบาน และตำบลบ้านกอก อำเภอจัตุรัส จังหวัดชัยภูมิ</t>
  </si>
  <si>
    <t xml:space="preserve">     เนื้อที่ องค์การบริหารส่วนตำบลมีเนื้อที่ทั้งหมด 102 ตารางกิโลเมตรหรือ 63,750 ไร่</t>
  </si>
  <si>
    <t>เขตการปกครอง ประชากร</t>
  </si>
  <si>
    <t xml:space="preserve">              องค์การบริหารส่วนตำบลละหาน มีจำนวนหมู่บ้านในเขตการปกครองทั้งสิ้น 18 หมู่บ้าน (ดังตารางที่ 1)</t>
  </si>
  <si>
    <t>จำนวน ครัวเรือนทั้งหมด 3,990 ครัวเรือน จำนวนประชากรทั้งหมด 12,714  คน โดยเป็นประชากรชาย</t>
  </si>
  <si>
    <t>จำนวน 6,223 คน เป็นประชากรหญิงจำนวน 6,419 คน ความหนาแน่นของประชากรเฉลี่ย 126 คนต่อตารางกิโลเมตร</t>
  </si>
  <si>
    <t>ตารางที่ 1 แสดงรายชื่อหมู่บ้านในเขตตำบลละหาน จำนวนครัวเรือน และข้อมูลประชากร</t>
  </si>
  <si>
    <t>หมายเหตุ 1  สรุปนโยบายการบัญชีที่สำคัญ</t>
  </si>
  <si>
    <t xml:space="preserve"> </t>
  </si>
  <si>
    <t>1.1 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</si>
  <si>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</si>
  <si>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</t>
  </si>
  <si>
    <t>รายงานการเงินขององคฺกรปกครองท้องถิ่น เมื่อวันที่ 20  มีนาคม พ.ศ.2558 และหนังสือสั่งการที่เกี่ยวข้อง</t>
  </si>
  <si>
    <t>หมายเหตุ 7 รายจ่ายค้างจ่าย</t>
  </si>
  <si>
    <t>รวมกรณีก่อหนี้ผูกพัน (ก)</t>
  </si>
  <si>
    <t>รวมไม่ก่อหนี้ผูกพัน (ข)</t>
  </si>
  <si>
    <t>รายจ่ายตามข้อบัญญัติงบประมาณประจำปี (กรณีก่อหนี้ผู้กพัน)</t>
  </si>
  <si>
    <t>รายจ่ายตามข้อบัญญัติงบประมาณประจำปี (กรณีไม่ก่อหนี้ผู้กพัน)</t>
  </si>
  <si>
    <t>หมายเหตุ 9  เงินสะสม</t>
  </si>
  <si>
    <t>รายละเอียดแนบท้ายหมายเหตุ 9 เงินสะสม</t>
  </si>
  <si>
    <t>เงินอุดหนุนโครงการเศรษฐกิจชุมชน</t>
  </si>
  <si>
    <t>เงินรับฝาก</t>
  </si>
  <si>
    <t xml:space="preserve">รายจ่ายค้างจ่าย </t>
  </si>
  <si>
    <t>ลูกหนี้ค่าภาษี</t>
  </si>
  <si>
    <t>เงินรับฝากรอการปรับปรุง - เงินค่าใช้จ่ายในการจัดเก็บภาษีบำรุงท้องที่ 5%</t>
  </si>
  <si>
    <t>เงินรับฝากรอการปรับปรุง - เงินส่วนลดในการจัดเก็บภาษีบำรุงท้องที่ 6%</t>
  </si>
  <si>
    <t xml:space="preserve">เงินจ่ายขาด,งปม.,อุดหนนุเฉพาะกิจ </t>
  </si>
  <si>
    <t xml:space="preserve">    ประตูจ่ายน้ำ สถานีสูบน้ำด้วยไฟฟ้า</t>
  </si>
  <si>
    <t xml:space="preserve">    เสาธง </t>
  </si>
  <si>
    <t>เงินอุดหนุนทั่วไป,อุดหนุนเฉพาะกิจ</t>
  </si>
  <si>
    <t xml:space="preserve">    ป้ายชื่อสำนักงาน</t>
  </si>
  <si>
    <t>จ้างเหมาบริการ เช่าเครื่องถ่ายเอกสาร</t>
  </si>
  <si>
    <t>ผูกพัน</t>
  </si>
  <si>
    <t>ยังไม่ก่อหนี้</t>
  </si>
  <si>
    <t>ก่อสร้างสนามกีฬา บ.ละหาน ม.1  (ครั้งที่ 2)</t>
  </si>
  <si>
    <t>ก่อสร้างถนนยกระดับคันดินพร้อมลงลูกรัง บ.โนนจาน ม.14-ม.11 (ครั้งที่2)</t>
  </si>
  <si>
    <t>ก่อสร้างถนนคอนกรีตเสริมเหล็ก สายคันคูบึงละหาน ม.16-17 (ครั้งที่ 2)</t>
  </si>
  <si>
    <t>ก่อสร้างถนนคอนกรีตเสริมเหล็ก บ.ห้วยยาง ม.3 (ครั้งที่ 2)</t>
  </si>
  <si>
    <t>วางท่อระบายน้ำพร้อมบ่อพักและเท คสล.ขยายไหล่ทาง ม.8 (ครั้งที่ 2)</t>
  </si>
  <si>
    <t>ก่อสร้างวางท่อส่งน้ำพร้อมบ่อพักเพื่อการเกษตร บ.ลี่ ม.9 (ครั้งที่ 2)</t>
  </si>
  <si>
    <t>ก่อสร้างถนนคอนกรีตเสริมเหล็ก บ.ดอนละนาม  ม.11 (ครั้งที่ 2)</t>
  </si>
  <si>
    <t>ก่อสร้างท่อลอดเหลี่ยม บ.ดอนละนาม ม.11  (ครั้งที่ 2)</t>
  </si>
  <si>
    <t>วางท่อระบายน้ำพร้อมบ่อพักเสริมไหล่ทาง คสล. ม.10 (ครั้งที่ 2)</t>
  </si>
  <si>
    <t>ก่อสร้างถนนยกระดับคันดินพร้อมลงลูกรัง ม.18 (ครั้งที่ 2)</t>
  </si>
  <si>
    <t>ก่อสร้างถนนยกระดับคันดินพร้อมลงลูกรัง บ.โนนจาน ม.5 (ครั้งที่ 2)</t>
  </si>
  <si>
    <t>ก่อสร้างวางท่อระบายน้ำ พร้อมบ่อพัก และเสริมไหล่ทาง ม.7   (ครั้งที่ 3)</t>
  </si>
  <si>
    <t>ก่อสร้างวางท่อระบายน้ำ พร้อมบ่อพัก และเสริมไหล่ทาง ม.15  (ครั้งที่ 3)</t>
  </si>
  <si>
    <t>ก่อสร้างถนนคอนกรีตเสริมเหล็ก บ.โนนสง่า ม.12  (ครั้งที่ 3)</t>
  </si>
  <si>
    <t>ซ่อมแซมคลองส่งน้ำเพื่อการเกษตร สถานีสูบน้ำ บ.กันกง ม.7  (ครั้งที่ 3)</t>
  </si>
  <si>
    <t>ก่อสร้างปรับปรุงเสริมผิวจราจรแอสฟัลท์ติกคอนกรีต ม.6  (ครั้งที่ 3)</t>
  </si>
  <si>
    <t>จ้างเหมาชุดตักทำความสะอาดรางระบายน้ำภายในชุมชน ม.1  (ครั้งที่ 3)</t>
  </si>
  <si>
    <t>วางท่อระบายน้ำ พร้อมบ่อพัก ม.1  (ครั้งที่ 3)</t>
  </si>
  <si>
    <t>ขยายเขตวางท่อส่งน้ำพร้อมบ่อพักเข้าพื้นที่การเกษตร ม.5,12  (ครั้งที่ 3)</t>
  </si>
  <si>
    <t>ซ่อมแซมถนนลูกรังภายในตำบล พร้อมเกรดปรับแต่ง  (ครั้งที่ 1)</t>
  </si>
  <si>
    <t>ก่อสร้างวางท่อระบายน้ำ พร้อมบ่อพัก และเสริมไหล่ทาง ม.14  (ครั้งที่ 3)</t>
  </si>
  <si>
    <t>ขุดลอกลำห้วยหวาย บ.โนนสง่า ม.12 ระยะที่ 1 (ครั้งที่ 2)</t>
  </si>
  <si>
    <t>ขุดลอกลำห้วยหวาย บ.โนนสง่า ม.12  ระยะที่ 2 (ครั้งที่ 3)</t>
  </si>
  <si>
    <t>เงินสะสม  1 ตุลาคม  2559</t>
  </si>
  <si>
    <t>เงินทุนสำรองเงินสะสม 1 ตุลาคม 2559</t>
  </si>
  <si>
    <t>เงินทุนสำรองเงินสะสม  ณ  1 ตุลาคม 2559</t>
  </si>
  <si>
    <t>งานไฟฟ้าและถนน</t>
  </si>
  <si>
    <t>ที่ดินและสิ่งก่อสร้าง</t>
  </si>
  <si>
    <t>ก่อสร้างวางท่อระบายน้ำพร้อมบ่อพัก หมู่ที่ 18</t>
  </si>
  <si>
    <t>ก่อสร้างวางท่อระบายน้ำพร้อมบ่อพัก หมู่ที่ 17</t>
  </si>
  <si>
    <t>ก่อสร้างวางท่อระบายน้ำพร้อมบ่อพัก หมู่ที่ 4</t>
  </si>
  <si>
    <t>ก่อสร้างวางท่อระบายน้ำพร้อมบ่อพัก หมู่ที่ 14</t>
  </si>
  <si>
    <t>ค่าอาหารเสริม (นม)  นมถุง</t>
  </si>
  <si>
    <t>ค่าอาหารเสริม (นม)  นมกล่อง</t>
  </si>
  <si>
    <t>งานบริหรงานคลัง</t>
  </si>
  <si>
    <t>ค่ารับหนังสือพิมพ์</t>
  </si>
  <si>
    <t>ค่าจ้างเหมาบริการคนงานขับรถส่วนกลาง</t>
  </si>
  <si>
    <t>ก่อสร้างถนนคอนกรีตเสริมเหล็กภายในหมู่บ้าน หมู่ที่ 3</t>
  </si>
  <si>
    <t>ค่าใช้จ่ายตามโครงการบ้านท้องถิ่นประชารัฐร่วมใจฯ</t>
  </si>
  <si>
    <t>ก่อสร้างถนนคอนกรีตเสริมเหล็ก หมู่ที่ 6</t>
  </si>
  <si>
    <t xml:space="preserve"> -2-</t>
  </si>
  <si>
    <t>ภาษีมูลค่าเพิ่มตาม พรบ.กำหนดแผนฯ</t>
  </si>
  <si>
    <t>ภาษีค่าธรรมเนียมรถยนต์และล้อเลื่อน</t>
  </si>
  <si>
    <t>เงินรับฝาก - เงินค่าใช้จ่ายในการจัดเก็บภาษีบำรุงท้องที่ 5%</t>
  </si>
  <si>
    <t>เงินรับฝาก - เงินส่วนลดในการจัดเก็บภาษีบำรุงท้องที่ 6%</t>
  </si>
  <si>
    <t>เงินมัดจำประกันสัญญา (รับในระบบ e-laas)</t>
  </si>
  <si>
    <t>เงินมัดจำประกันสัญญา  (ปรับปรุงเข้าโดยใบผ่าน)</t>
  </si>
  <si>
    <t>เงินรับฝาก - ค่ากระแสไฟฟ้าสถานีสูบน้ำด้วยไฟฟ้า (ส่วนของเกษตรกร)</t>
  </si>
  <si>
    <t>เงินรับฝาก - เงินสวัสดิการค่ารักษาพยาบาลพนักงาน</t>
  </si>
  <si>
    <t>เงินรับฝาก - ค่าภาษีหัก ณ ที่จ่าย</t>
  </si>
  <si>
    <t>เงินรับฝาก - หลักประกันซอง</t>
  </si>
  <si>
    <t>เงินรับฝาก -ค่าขยายเขตประปา หมู่ที่ 3</t>
  </si>
  <si>
    <t>เงินรับฝากอื่นๆ - รอคืนจังหวัด (เงินเดือน ค่าตอบแทน เงินประกันสังคม ผดด.)</t>
  </si>
  <si>
    <t>เงินสะสมประจำปี งบประมาณ 2560</t>
  </si>
  <si>
    <t>ณ วันที่  29  กันยายน 2560</t>
  </si>
  <si>
    <t>สำหรับปี สิ้นสุดวันที่   29  กันยายน  2560</t>
  </si>
  <si>
    <t>สำหรับปี สิ้นสุดวันที่  29  กันยายน 2560</t>
  </si>
  <si>
    <t>สำหรับปี สิ้นสุดวันที่  29 กันยายน 2560</t>
  </si>
  <si>
    <t>รายจ่ายเงินอุดหนุนเฉพาะกิจ (กรณีไม่ก่อหนี้ผู้กพัน)</t>
  </si>
  <si>
    <t>ค่าเบี้ยยังชีพผู้พิการ (ยกมาปี 2559)</t>
  </si>
  <si>
    <t>รวมไม่ก่อหนี้ผูกพัน (ค)</t>
  </si>
  <si>
    <t>รวมทั้งสิ้น (ก)+(ข)+(ค)</t>
  </si>
  <si>
    <t>ปรับปรุงบัญชีรับระหว่างปีค่าตรวจสอบที่ดินสาธารณะ</t>
  </si>
  <si>
    <t>ปรับปรุงบัญชีรับระหว่างปีเงินเดือนพนักงาน</t>
  </si>
  <si>
    <t>ปรับปรุงบัญชีรับระหว่างปีเงินอุดหนุนค่าอาหารกลางวัน</t>
  </si>
  <si>
    <t>ปรับปรุงบัญชีรับระหว่างปีค่าตอยแทนประโยชน์ตอบแทนอื่น</t>
  </si>
  <si>
    <t>ปรับปรุงบัญชีรับระหว่างปีค่าเบี้ยยังชีพผู้ป่วยเอดส์</t>
  </si>
  <si>
    <t>เงินสะสม 29  กันยายน 2560</t>
  </si>
  <si>
    <t>เงินสะสม ณ   29 กันยายน  2560  ประกอบด้วย</t>
  </si>
  <si>
    <t xml:space="preserve">ทั้งนี้ในปีงบประมาณ 2560 ได้รับอนุมัติให้จ่ายเงินสะสมที่อยู่ระหว่างดำเนินการจำนวน   </t>
  </si>
  <si>
    <t>บาท</t>
  </si>
  <si>
    <t>อยู่ระหว่าง</t>
  </si>
  <si>
    <t>ดำเนินการ</t>
  </si>
  <si>
    <t>รายจ่ายค้างจ่ายระหว่างดำเนินการ ปีงบประมาณ 2560</t>
  </si>
  <si>
    <t>เงินทุนสำรองสะสม 25% ณ  29  กันยายน 2560</t>
  </si>
  <si>
    <t>ชื่อ - สกุล ผู้ยืม</t>
  </si>
  <si>
    <t>โครงการที่ยืม</t>
  </si>
  <si>
    <t>กลุ่มทอผ้าหนองไผ่งาม หมู่ที่ 16</t>
  </si>
  <si>
    <t>กลุ่มส่งเสริมอาชีพเกษตรพัฒนา หมู่ที่ 13</t>
  </si>
  <si>
    <t>กลุ่มอาชีพตัดเย็บบ้านละหาน</t>
  </si>
  <si>
    <t>กลุ่มอาชีพตัดเย็บบ้านผ้าสตรีบ้านห้วยยาง</t>
  </si>
  <si>
    <t>กลุ่มอาชีพทำขนมจีนบ้านละหาน</t>
  </si>
  <si>
    <t>กลุ่มอาชีพแม่บ้านเกษตรบ้านหนองหญ้าข้าวนก</t>
  </si>
  <si>
    <t>กลุ่มอาชีพศิลปประดิษฐ์บ้านโนนจาน</t>
  </si>
  <si>
    <t>กลุ่มอาชีพเศรษฐกิจพอเพียง หมู่ที่ 10</t>
  </si>
  <si>
    <t>นางจุน  อาจกล้า</t>
  </si>
  <si>
    <t>นางปภาสรณ์  รินลา</t>
  </si>
  <si>
    <t>นางวาสนา  อยู่ยง</t>
  </si>
  <si>
    <t>นางสมสมัย  ญาติปราโมทย์</t>
  </si>
  <si>
    <t>นางสาวเบญญาพร  เลาลาด</t>
  </si>
  <si>
    <t>นางสำลี  เกิดชัยภูมิ</t>
  </si>
  <si>
    <t>นายพินิจ  ชวลิต</t>
  </si>
  <si>
    <t>นายรักษ์  คำโนนจาน</t>
  </si>
  <si>
    <t>นายวิเชียร  สุขสวัสดิ์</t>
  </si>
  <si>
    <t>นายสมนึก  วามิล</t>
  </si>
  <si>
    <t>นายสีนิลสมัคร  ทศแก้ว</t>
  </si>
  <si>
    <t>นายสุนา  ภานุมาตย์</t>
  </si>
  <si>
    <t>นายอำพร  อารีชาติ</t>
  </si>
  <si>
    <t>นายฮวง  เธียรประดับสุข</t>
  </si>
  <si>
    <t>กลุ่มส่งเสริมออมทรัพย์การผลิต  หมู่ที่ 4</t>
  </si>
  <si>
    <t>เลขที่สัญญา 4/2560</t>
  </si>
  <si>
    <t>เลขที่สัญญา 23/2559</t>
  </si>
  <si>
    <t>เลขที่สัญญา 5/2560</t>
  </si>
  <si>
    <t>เลขที่สัญญา 2/2560</t>
  </si>
  <si>
    <t>เลขที่สัญญา 1/2560</t>
  </si>
  <si>
    <t>เลขที่สัญญา 3/2560</t>
  </si>
  <si>
    <t>เลขที่สัญญา 6/2560</t>
  </si>
  <si>
    <t>เลขที่สัญญา 7/2560</t>
  </si>
  <si>
    <t>เลขที่สัญญา 19/2559</t>
  </si>
  <si>
    <t>เลขที่สัญญา 21/2559</t>
  </si>
  <si>
    <t>นางเต้า  มณีชาติ</t>
  </si>
  <si>
    <t>เลขที่สัญญา 11/2559</t>
  </si>
  <si>
    <t>เลขที่สัญญา  13/2559</t>
  </si>
  <si>
    <t>เลขที่สัญญา 18/2559</t>
  </si>
  <si>
    <t>เลขที่สัญญา 22/2559</t>
  </si>
  <si>
    <t>เลขที่สัญญา 15/2559</t>
  </si>
  <si>
    <t>เลขที่สัญญา 10/2559</t>
  </si>
  <si>
    <t>เลขที่สัญญา 9/2559</t>
  </si>
  <si>
    <t>เลขที่สัญญา 20/2559</t>
  </si>
  <si>
    <t>เลขที่สัญญา 8/2559</t>
  </si>
  <si>
    <t>เลขที่สัญญา 14/2559</t>
  </si>
  <si>
    <t>เลขที่สัญญา 17/2559</t>
  </si>
  <si>
    <t>เลขที่สัญญา 12/2559</t>
  </si>
  <si>
    <t>เลขที่สัญญา 16/2559</t>
  </si>
  <si>
    <t>เลขที่สัญญา 01/2560</t>
  </si>
  <si>
    <t>หมายเหตุ 8 เงินรับฝาก</t>
  </si>
  <si>
    <t>หมายเหตุ 10 เงินทุนสะสม 25%</t>
  </si>
  <si>
    <t>e-laas</t>
  </si>
  <si>
    <t xml:space="preserve">หมายเหตุ 6  ลูกหนี้เงินทุนโครงการเศรษฐกิจชุมชน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</si>
</sst>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7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sz val="14"/>
      <name val="Arial"/>
      <family val="2"/>
    </font>
    <font>
      <sz val="14"/>
      <name val="AngsanaUPC"/>
      <family val="1"/>
    </font>
    <font>
      <sz val="14"/>
      <name val="TH Niramit AS"/>
      <family val="0"/>
    </font>
    <font>
      <b/>
      <sz val="14"/>
      <name val="TH Niramit AS"/>
      <family val="0"/>
    </font>
    <font>
      <b/>
      <u val="single"/>
      <sz val="14"/>
      <name val="TH Niramit AS"/>
      <family val="0"/>
    </font>
    <font>
      <sz val="14"/>
      <name val="Cordia New"/>
      <family val="2"/>
    </font>
    <font>
      <sz val="12"/>
      <name val="TH Niramit AS"/>
      <family val="0"/>
    </font>
    <font>
      <sz val="10"/>
      <name val="TH Niramit AS"/>
      <family val="0"/>
    </font>
    <font>
      <b/>
      <sz val="20"/>
      <name val="TH Niramit AS"/>
      <family val="0"/>
    </font>
    <font>
      <sz val="16"/>
      <name val="TH Niramit AS"/>
      <family val="0"/>
    </font>
    <font>
      <sz val="16"/>
      <name val="TH SarabunPSK"/>
      <family val="2"/>
    </font>
    <font>
      <b/>
      <sz val="16"/>
      <name val="TH Niramit AS"/>
      <family val="0"/>
    </font>
    <font>
      <sz val="9"/>
      <name val="TH Niramit AS"/>
      <family val="0"/>
    </font>
    <font>
      <sz val="16"/>
      <name val="Arial"/>
      <family val="2"/>
    </font>
    <font>
      <sz val="10"/>
      <name val="Angsana New"/>
      <family val="1"/>
    </font>
    <font>
      <sz val="9"/>
      <name val="AngsanaUPC"/>
      <family val="1"/>
    </font>
    <font>
      <sz val="14"/>
      <name val="TH SarabunPSK"/>
      <family val="2"/>
    </font>
    <font>
      <sz val="13"/>
      <name val="TH Niramit AS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u val="single"/>
      <sz val="16"/>
      <name val="TH Niramit AS"/>
      <family val="0"/>
    </font>
    <font>
      <sz val="12"/>
      <name val="TH SarabunPSK"/>
      <family val="2"/>
    </font>
    <font>
      <sz val="15"/>
      <name val="TH Niramit AS"/>
      <family val="0"/>
    </font>
    <font>
      <sz val="22"/>
      <name val="TH SarabunPSK"/>
      <family val="2"/>
    </font>
    <font>
      <b/>
      <sz val="30"/>
      <name val="TH SarabunPSK"/>
      <family val="2"/>
    </font>
    <font>
      <b/>
      <sz val="10"/>
      <color indexed="10"/>
      <name val="Arial"/>
      <family val="2"/>
    </font>
    <font>
      <b/>
      <sz val="16"/>
      <color indexed="10"/>
      <name val="TH Niramit AS"/>
      <family val="0"/>
    </font>
    <font>
      <sz val="16"/>
      <color indexed="10"/>
      <name val="TH Niramit AS"/>
      <family val="0"/>
    </font>
    <font>
      <sz val="10"/>
      <color indexed="10"/>
      <name val="Arial"/>
      <family val="2"/>
    </font>
    <font>
      <b/>
      <sz val="14"/>
      <color indexed="10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"/>
      <family val="2"/>
    </font>
    <font>
      <b/>
      <sz val="16"/>
      <color rgb="FFFF0000"/>
      <name val="TH Niramit AS"/>
      <family val="0"/>
    </font>
    <font>
      <sz val="16"/>
      <color rgb="FFFF0000"/>
      <name val="TH Niramit AS"/>
      <family val="0"/>
    </font>
    <font>
      <sz val="10"/>
      <color rgb="FFFF0000"/>
      <name val="Arial"/>
      <family val="2"/>
    </font>
    <font>
      <b/>
      <sz val="14"/>
      <color rgb="FFFF0000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thin"/>
      <top style="thin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11" fillId="0" borderId="0">
      <alignment/>
      <protection/>
    </xf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36" applyFont="1" applyAlignment="1">
      <alignment/>
    </xf>
    <xf numFmtId="43" fontId="4" fillId="0" borderId="0" xfId="36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3" fontId="8" fillId="0" borderId="0" xfId="36" applyFont="1" applyAlignment="1">
      <alignment/>
    </xf>
    <xf numFmtId="0" fontId="9" fillId="0" borderId="0" xfId="0" applyFont="1" applyAlignment="1">
      <alignment horizontal="center"/>
    </xf>
    <xf numFmtId="43" fontId="8" fillId="0" borderId="10" xfId="36" applyFont="1" applyBorder="1" applyAlignment="1">
      <alignment/>
    </xf>
    <xf numFmtId="43" fontId="8" fillId="0" borderId="0" xfId="36" applyFont="1" applyBorder="1" applyAlignment="1">
      <alignment/>
    </xf>
    <xf numFmtId="0" fontId="9" fillId="0" borderId="0" xfId="0" applyFont="1" applyAlignment="1">
      <alignment horizontal="left" indent="4"/>
    </xf>
    <xf numFmtId="43" fontId="8" fillId="0" borderId="0" xfId="0" applyNumberFormat="1" applyFont="1" applyBorder="1" applyAlignment="1">
      <alignment/>
    </xf>
    <xf numFmtId="43" fontId="6" fillId="0" borderId="0" xfId="36" applyFont="1" applyAlignment="1">
      <alignment/>
    </xf>
    <xf numFmtId="0" fontId="8" fillId="0" borderId="0" xfId="45" applyFont="1" applyAlignment="1">
      <alignment/>
      <protection/>
    </xf>
    <xf numFmtId="0" fontId="8" fillId="0" borderId="0" xfId="45" applyFont="1" applyAlignment="1">
      <alignment horizontal="center"/>
      <protection/>
    </xf>
    <xf numFmtId="0" fontId="8" fillId="0" borderId="0" xfId="45" applyFont="1">
      <alignment/>
      <protection/>
    </xf>
    <xf numFmtId="187" fontId="8" fillId="0" borderId="0" xfId="36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43" fontId="15" fillId="0" borderId="11" xfId="36" applyFont="1" applyBorder="1" applyAlignment="1">
      <alignment horizontal="center"/>
    </xf>
    <xf numFmtId="0" fontId="15" fillId="0" borderId="12" xfId="0" applyFont="1" applyBorder="1" applyAlignment="1">
      <alignment/>
    </xf>
    <xf numFmtId="43" fontId="15" fillId="0" borderId="12" xfId="36" applyFont="1" applyBorder="1" applyAlignment="1">
      <alignment/>
    </xf>
    <xf numFmtId="0" fontId="17" fillId="0" borderId="13" xfId="0" applyFont="1" applyBorder="1" applyAlignment="1">
      <alignment/>
    </xf>
    <xf numFmtId="43" fontId="15" fillId="0" borderId="14" xfId="36" applyFont="1" applyBorder="1" applyAlignment="1">
      <alignment/>
    </xf>
    <xf numFmtId="0" fontId="8" fillId="0" borderId="13" xfId="45" applyFont="1" applyBorder="1">
      <alignment/>
      <protection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9" fillId="0" borderId="13" xfId="45" applyFont="1" applyBorder="1">
      <alignment/>
      <protection/>
    </xf>
    <xf numFmtId="43" fontId="15" fillId="0" borderId="0" xfId="36" applyFont="1" applyBorder="1" applyAlignment="1">
      <alignment/>
    </xf>
    <xf numFmtId="43" fontId="15" fillId="0" borderId="0" xfId="36" applyFont="1" applyAlignment="1">
      <alignment/>
    </xf>
    <xf numFmtId="0" fontId="15" fillId="0" borderId="0" xfId="45" applyFont="1" applyAlignment="1">
      <alignment horizontal="center"/>
      <protection/>
    </xf>
    <xf numFmtId="0" fontId="15" fillId="0" borderId="0" xfId="45" applyFont="1">
      <alignment/>
      <protection/>
    </xf>
    <xf numFmtId="187" fontId="15" fillId="0" borderId="0" xfId="36" applyNumberFormat="1" applyFont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20" fillId="0" borderId="0" xfId="0" applyFont="1" applyAlignment="1">
      <alignment/>
    </xf>
    <xf numFmtId="43" fontId="17" fillId="0" borderId="14" xfId="36" applyFont="1" applyBorder="1" applyAlignment="1">
      <alignment/>
    </xf>
    <xf numFmtId="0" fontId="17" fillId="0" borderId="14" xfId="0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2" fillId="0" borderId="0" xfId="0" applyFont="1" applyAlignment="1">
      <alignment/>
    </xf>
    <xf numFmtId="43" fontId="9" fillId="0" borderId="10" xfId="0" applyNumberFormat="1" applyFont="1" applyBorder="1" applyAlignment="1">
      <alignment/>
    </xf>
    <xf numFmtId="43" fontId="3" fillId="0" borderId="10" xfId="36" applyFont="1" applyBorder="1" applyAlignment="1">
      <alignment/>
    </xf>
    <xf numFmtId="0" fontId="15" fillId="0" borderId="13" xfId="45" applyFont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17" xfId="36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9" xfId="36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2" xfId="0" applyFont="1" applyBorder="1" applyAlignment="1">
      <alignment horizontal="center"/>
    </xf>
    <xf numFmtId="43" fontId="8" fillId="0" borderId="21" xfId="36" applyFont="1" applyBorder="1" applyAlignment="1">
      <alignment/>
    </xf>
    <xf numFmtId="43" fontId="8" fillId="0" borderId="14" xfId="36" applyFont="1" applyBorder="1" applyAlignment="1">
      <alignment/>
    </xf>
    <xf numFmtId="0" fontId="8" fillId="0" borderId="0" xfId="0" applyFont="1" applyBorder="1" applyAlignment="1">
      <alignment/>
    </xf>
    <xf numFmtId="43" fontId="17" fillId="0" borderId="0" xfId="36" applyFont="1" applyBorder="1" applyAlignment="1">
      <alignment/>
    </xf>
    <xf numFmtId="43" fontId="13" fillId="0" borderId="0" xfId="36" applyFont="1" applyAlignment="1">
      <alignment/>
    </xf>
    <xf numFmtId="0" fontId="9" fillId="0" borderId="14" xfId="45" applyFont="1" applyBorder="1" applyAlignment="1">
      <alignment horizontal="center"/>
      <protection/>
    </xf>
    <xf numFmtId="43" fontId="9" fillId="0" borderId="14" xfId="36" applyFont="1" applyBorder="1" applyAlignment="1">
      <alignment horizontal="center"/>
    </xf>
    <xf numFmtId="0" fontId="24" fillId="0" borderId="0" xfId="0" applyFont="1" applyAlignment="1">
      <alignment horizontal="center"/>
    </xf>
    <xf numFmtId="43" fontId="17" fillId="0" borderId="14" xfId="36" applyFont="1" applyBorder="1" applyAlignment="1">
      <alignment horizontal="center"/>
    </xf>
    <xf numFmtId="43" fontId="8" fillId="0" borderId="15" xfId="36" applyFont="1" applyBorder="1" applyAlignment="1">
      <alignment/>
    </xf>
    <xf numFmtId="43" fontId="15" fillId="0" borderId="15" xfId="36" applyFont="1" applyBorder="1" applyAlignment="1">
      <alignment/>
    </xf>
    <xf numFmtId="43" fontId="15" fillId="0" borderId="19" xfId="36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horizontal="left"/>
    </xf>
    <xf numFmtId="43" fontId="15" fillId="0" borderId="18" xfId="36" applyFont="1" applyBorder="1" applyAlignment="1">
      <alignment/>
    </xf>
    <xf numFmtId="0" fontId="17" fillId="0" borderId="0" xfId="0" applyFont="1" applyAlignment="1">
      <alignment/>
    </xf>
    <xf numFmtId="43" fontId="17" fillId="0" borderId="12" xfId="36" applyFont="1" applyBorder="1" applyAlignment="1">
      <alignment horizontal="center"/>
    </xf>
    <xf numFmtId="43" fontId="8" fillId="0" borderId="18" xfId="36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45" applyFont="1" applyAlignment="1">
      <alignment/>
      <protection/>
    </xf>
    <xf numFmtId="187" fontId="15" fillId="0" borderId="0" xfId="36" applyNumberFormat="1" applyFont="1" applyAlignment="1">
      <alignment/>
    </xf>
    <xf numFmtId="43" fontId="17" fillId="0" borderId="0" xfId="0" applyNumberFormat="1" applyFont="1" applyBorder="1" applyAlignment="1">
      <alignment/>
    </xf>
    <xf numFmtId="43" fontId="17" fillId="0" borderId="15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3" fontId="17" fillId="0" borderId="0" xfId="36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43" fontId="17" fillId="0" borderId="11" xfId="36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22" fillId="0" borderId="0" xfId="36" applyFont="1" applyFill="1" applyBorder="1" applyAlignment="1">
      <alignment horizontal="center"/>
    </xf>
    <xf numFmtId="43" fontId="73" fillId="0" borderId="0" xfId="36" applyFont="1" applyAlignment="1">
      <alignment/>
    </xf>
    <xf numFmtId="43" fontId="19" fillId="0" borderId="0" xfId="36" applyFont="1" applyAlignment="1">
      <alignment/>
    </xf>
    <xf numFmtId="43" fontId="74" fillId="33" borderId="0" xfId="36" applyFont="1" applyFill="1" applyAlignment="1">
      <alignment/>
    </xf>
    <xf numFmtId="43" fontId="9" fillId="0" borderId="0" xfId="36" applyFont="1" applyBorder="1" applyAlignment="1">
      <alignment/>
    </xf>
    <xf numFmtId="0" fontId="9" fillId="0" borderId="0" xfId="0" applyFont="1" applyAlignment="1">
      <alignment horizontal="left"/>
    </xf>
    <xf numFmtId="43" fontId="17" fillId="0" borderId="10" xfId="36" applyFont="1" applyFill="1" applyBorder="1" applyAlignment="1">
      <alignment/>
    </xf>
    <xf numFmtId="0" fontId="22" fillId="0" borderId="0" xfId="45" applyFont="1" applyAlignment="1">
      <alignment horizontal="center"/>
      <protection/>
    </xf>
    <xf numFmtId="0" fontId="22" fillId="0" borderId="0" xfId="45" applyFont="1">
      <alignment/>
      <protection/>
    </xf>
    <xf numFmtId="0" fontId="27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43" fontId="8" fillId="0" borderId="13" xfId="36" applyFont="1" applyBorder="1" applyAlignment="1">
      <alignment/>
    </xf>
    <xf numFmtId="0" fontId="15" fillId="0" borderId="13" xfId="0" applyFont="1" applyBorder="1" applyAlignment="1">
      <alignment/>
    </xf>
    <xf numFmtId="43" fontId="15" fillId="0" borderId="0" xfId="36" applyFont="1" applyFill="1" applyAlignment="1">
      <alignment/>
    </xf>
    <xf numFmtId="43" fontId="15" fillId="0" borderId="15" xfId="36" applyFont="1" applyFill="1" applyBorder="1" applyAlignment="1">
      <alignment/>
    </xf>
    <xf numFmtId="43" fontId="15" fillId="0" borderId="0" xfId="0" applyNumberFormat="1" applyFont="1" applyAlignment="1">
      <alignment/>
    </xf>
    <xf numFmtId="43" fontId="17" fillId="0" borderId="10" xfId="0" applyNumberFormat="1" applyFont="1" applyBorder="1" applyAlignment="1">
      <alignment/>
    </xf>
    <xf numFmtId="43" fontId="9" fillId="0" borderId="0" xfId="36" applyFont="1" applyAlignment="1">
      <alignment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43" fontId="17" fillId="0" borderId="23" xfId="36" applyFont="1" applyBorder="1" applyAlignment="1">
      <alignment/>
    </xf>
    <xf numFmtId="43" fontId="9" fillId="0" borderId="24" xfId="36" applyFont="1" applyBorder="1" applyAlignment="1">
      <alignment/>
    </xf>
    <xf numFmtId="0" fontId="26" fillId="0" borderId="0" xfId="0" applyFont="1" applyAlignment="1">
      <alignment/>
    </xf>
    <xf numFmtId="0" fontId="8" fillId="34" borderId="0" xfId="45" applyFont="1" applyFill="1" applyAlignment="1">
      <alignment/>
      <protection/>
    </xf>
    <xf numFmtId="0" fontId="0" fillId="34" borderId="0" xfId="0" applyFont="1" applyFill="1" applyAlignment="1">
      <alignment/>
    </xf>
    <xf numFmtId="0" fontId="8" fillId="34" borderId="0" xfId="45" applyFont="1" applyFill="1" applyAlignment="1">
      <alignment horizontal="center"/>
      <protection/>
    </xf>
    <xf numFmtId="0" fontId="8" fillId="34" borderId="0" xfId="45" applyFont="1" applyFill="1">
      <alignment/>
      <protection/>
    </xf>
    <xf numFmtId="187" fontId="8" fillId="34" borderId="0" xfId="36" applyNumberFormat="1" applyFont="1" applyFill="1" applyAlignment="1">
      <alignment/>
    </xf>
    <xf numFmtId="0" fontId="30" fillId="0" borderId="0" xfId="45" applyFont="1" applyBorder="1">
      <alignment/>
      <protection/>
    </xf>
    <xf numFmtId="43" fontId="16" fillId="0" borderId="0" xfId="38" applyFont="1" applyBorder="1" applyAlignment="1">
      <alignment horizontal="center"/>
    </xf>
    <xf numFmtId="0" fontId="17" fillId="0" borderId="0" xfId="45" applyFont="1" applyBorder="1" applyAlignment="1">
      <alignment horizontal="center"/>
      <protection/>
    </xf>
    <xf numFmtId="0" fontId="17" fillId="0" borderId="11" xfId="45" applyFont="1" applyBorder="1" applyAlignment="1">
      <alignment horizontal="center"/>
      <protection/>
    </xf>
    <xf numFmtId="43" fontId="23" fillId="0" borderId="18" xfId="36" applyFont="1" applyBorder="1" applyAlignment="1">
      <alignment/>
    </xf>
    <xf numFmtId="43" fontId="12" fillId="0" borderId="18" xfId="36" applyFont="1" applyBorder="1" applyAlignment="1">
      <alignment horizontal="left"/>
    </xf>
    <xf numFmtId="43" fontId="12" fillId="0" borderId="12" xfId="36" applyFont="1" applyBorder="1" applyAlignment="1">
      <alignment horizontal="left"/>
    </xf>
    <xf numFmtId="0" fontId="9" fillId="0" borderId="16" xfId="45" applyFont="1" applyBorder="1" applyAlignment="1">
      <alignment/>
      <protection/>
    </xf>
    <xf numFmtId="0" fontId="9" fillId="0" borderId="17" xfId="45" applyFont="1" applyBorder="1" applyAlignment="1">
      <alignment/>
      <protection/>
    </xf>
    <xf numFmtId="0" fontId="22" fillId="0" borderId="0" xfId="45" applyFont="1" applyBorder="1">
      <alignment/>
      <protection/>
    </xf>
    <xf numFmtId="0" fontId="16" fillId="0" borderId="0" xfId="45" applyFont="1" applyAlignment="1">
      <alignment horizontal="center"/>
      <protection/>
    </xf>
    <xf numFmtId="43" fontId="17" fillId="0" borderId="17" xfId="36" applyFont="1" applyBorder="1" applyAlignment="1">
      <alignment horizontal="center"/>
    </xf>
    <xf numFmtId="43" fontId="17" fillId="0" borderId="21" xfId="36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2" fillId="0" borderId="27" xfId="0" applyFont="1" applyBorder="1" applyAlignment="1">
      <alignment horizontal="left"/>
    </xf>
    <xf numFmtId="43" fontId="22" fillId="0" borderId="27" xfId="36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43" fontId="22" fillId="0" borderId="29" xfId="36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3" fontId="22" fillId="0" borderId="30" xfId="36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43" fontId="22" fillId="0" borderId="31" xfId="36" applyFont="1" applyBorder="1" applyAlignment="1">
      <alignment horizontal="center"/>
    </xf>
    <xf numFmtId="43" fontId="22" fillId="0" borderId="31" xfId="36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43" fontId="22" fillId="0" borderId="26" xfId="36" applyFont="1" applyFill="1" applyBorder="1" applyAlignment="1">
      <alignment horizontal="center"/>
    </xf>
    <xf numFmtId="43" fontId="22" fillId="0" borderId="28" xfId="36" applyFont="1" applyFill="1" applyBorder="1" applyAlignment="1">
      <alignment horizontal="center"/>
    </xf>
    <xf numFmtId="43" fontId="22" fillId="0" borderId="34" xfId="36" applyFont="1" applyFill="1" applyBorder="1" applyAlignment="1">
      <alignment horizontal="center"/>
    </xf>
    <xf numFmtId="43" fontId="8" fillId="0" borderId="26" xfId="36" applyFont="1" applyBorder="1" applyAlignment="1">
      <alignment/>
    </xf>
    <xf numFmtId="43" fontId="8" fillId="0" borderId="28" xfId="36" applyFont="1" applyBorder="1" applyAlignment="1">
      <alignment/>
    </xf>
    <xf numFmtId="43" fontId="8" fillId="0" borderId="34" xfId="36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2" fillId="0" borderId="36" xfId="0" applyFont="1" applyBorder="1" applyAlignment="1">
      <alignment horizontal="left"/>
    </xf>
    <xf numFmtId="43" fontId="22" fillId="0" borderId="37" xfId="36" applyFont="1" applyBorder="1" applyAlignment="1">
      <alignment horizontal="center"/>
    </xf>
    <xf numFmtId="43" fontId="22" fillId="0" borderId="36" xfId="36" applyFont="1" applyFill="1" applyBorder="1" applyAlignment="1">
      <alignment horizontal="center"/>
    </xf>
    <xf numFmtId="43" fontId="8" fillId="0" borderId="36" xfId="36" applyFont="1" applyBorder="1" applyAlignment="1">
      <alignment/>
    </xf>
    <xf numFmtId="43" fontId="22" fillId="0" borderId="27" xfId="36" applyFont="1" applyBorder="1" applyAlignment="1">
      <alignment horizontal="center"/>
    </xf>
    <xf numFmtId="43" fontId="8" fillId="0" borderId="27" xfId="36" applyFont="1" applyBorder="1" applyAlignment="1">
      <alignment/>
    </xf>
    <xf numFmtId="43" fontId="8" fillId="0" borderId="0" xfId="0" applyNumberFormat="1" applyFont="1" applyAlignment="1">
      <alignment/>
    </xf>
    <xf numFmtId="43" fontId="9" fillId="0" borderId="17" xfId="36" applyFont="1" applyBorder="1" applyAlignment="1">
      <alignment horizontal="center"/>
    </xf>
    <xf numFmtId="0" fontId="15" fillId="0" borderId="20" xfId="45" applyFont="1" applyBorder="1" applyAlignment="1">
      <alignment horizontal="center"/>
      <protection/>
    </xf>
    <xf numFmtId="0" fontId="15" fillId="0" borderId="20" xfId="0" applyFont="1" applyBorder="1" applyAlignment="1">
      <alignment horizontal="left"/>
    </xf>
    <xf numFmtId="43" fontId="8" fillId="0" borderId="20" xfId="36" applyFont="1" applyBorder="1" applyAlignment="1">
      <alignment/>
    </xf>
    <xf numFmtId="0" fontId="15" fillId="0" borderId="20" xfId="0" applyFont="1" applyBorder="1" applyAlignment="1">
      <alignment/>
    </xf>
    <xf numFmtId="43" fontId="15" fillId="0" borderId="38" xfId="36" applyFont="1" applyBorder="1" applyAlignment="1">
      <alignment/>
    </xf>
    <xf numFmtId="0" fontId="8" fillId="0" borderId="12" xfId="45" applyFont="1" applyBorder="1">
      <alignment/>
      <protection/>
    </xf>
    <xf numFmtId="0" fontId="8" fillId="0" borderId="18" xfId="45" applyFont="1" applyBorder="1">
      <alignment/>
      <protection/>
    </xf>
    <xf numFmtId="43" fontId="0" fillId="0" borderId="0" xfId="36" applyFont="1" applyAlignment="1">
      <alignment/>
    </xf>
    <xf numFmtId="43" fontId="0" fillId="0" borderId="0" xfId="36" applyFont="1" applyAlignment="1">
      <alignment/>
    </xf>
    <xf numFmtId="43" fontId="75" fillId="0" borderId="0" xfId="36" applyFont="1" applyAlignment="1">
      <alignment/>
    </xf>
    <xf numFmtId="0" fontId="15" fillId="0" borderId="12" xfId="0" applyFont="1" applyBorder="1" applyAlignment="1">
      <alignment horizontal="left"/>
    </xf>
    <xf numFmtId="0" fontId="15" fillId="0" borderId="15" xfId="0" applyFont="1" applyBorder="1" applyAlignment="1">
      <alignment/>
    </xf>
    <xf numFmtId="43" fontId="15" fillId="0" borderId="21" xfId="36" applyFont="1" applyBorder="1" applyAlignment="1">
      <alignment/>
    </xf>
    <xf numFmtId="0" fontId="17" fillId="0" borderId="14" xfId="45" applyFont="1" applyBorder="1" applyAlignment="1">
      <alignment horizontal="center"/>
      <protection/>
    </xf>
    <xf numFmtId="0" fontId="17" fillId="0" borderId="22" xfId="45" applyFont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22" fillId="0" borderId="40" xfId="0" applyFont="1" applyBorder="1" applyAlignment="1">
      <alignment horizontal="left"/>
    </xf>
    <xf numFmtId="43" fontId="22" fillId="0" borderId="41" xfId="36" applyFont="1" applyFill="1" applyBorder="1" applyAlignment="1">
      <alignment horizontal="center"/>
    </xf>
    <xf numFmtId="43" fontId="22" fillId="0" borderId="40" xfId="36" applyFont="1" applyFill="1" applyBorder="1" applyAlignment="1">
      <alignment horizontal="center"/>
    </xf>
    <xf numFmtId="43" fontId="8" fillId="0" borderId="40" xfId="36" applyFont="1" applyBorder="1" applyAlignment="1">
      <alignment/>
    </xf>
    <xf numFmtId="0" fontId="8" fillId="0" borderId="42" xfId="0" applyFont="1" applyBorder="1" applyAlignment="1">
      <alignment/>
    </xf>
    <xf numFmtId="43" fontId="8" fillId="0" borderId="14" xfId="0" applyNumberFormat="1" applyFont="1" applyBorder="1" applyAlignment="1">
      <alignment/>
    </xf>
    <xf numFmtId="43" fontId="8" fillId="35" borderId="14" xfId="0" applyNumberFormat="1" applyFont="1" applyFill="1" applyBorder="1" applyAlignment="1">
      <alignment/>
    </xf>
    <xf numFmtId="0" fontId="31" fillId="0" borderId="0" xfId="0" applyFont="1" applyAlignment="1">
      <alignment/>
    </xf>
    <xf numFmtId="43" fontId="12" fillId="0" borderId="32" xfId="36" applyFont="1" applyBorder="1" applyAlignment="1">
      <alignment/>
    </xf>
    <xf numFmtId="43" fontId="12" fillId="0" borderId="43" xfId="36" applyFont="1" applyBorder="1" applyAlignment="1">
      <alignment/>
    </xf>
    <xf numFmtId="43" fontId="12" fillId="0" borderId="28" xfId="36" applyFont="1" applyBorder="1" applyAlignment="1">
      <alignment/>
    </xf>
    <xf numFmtId="43" fontId="12" fillId="0" borderId="44" xfId="36" applyFont="1" applyBorder="1" applyAlignment="1">
      <alignment/>
    </xf>
    <xf numFmtId="43" fontId="12" fillId="0" borderId="45" xfId="36" applyFont="1" applyBorder="1" applyAlignment="1">
      <alignment/>
    </xf>
    <xf numFmtId="187" fontId="8" fillId="35" borderId="14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7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4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45" applyFont="1" applyAlignment="1">
      <alignment horizontal="center"/>
      <protection/>
    </xf>
    <xf numFmtId="0" fontId="8" fillId="0" borderId="0" xfId="45" applyFont="1" applyAlignment="1">
      <alignment horizontal="left"/>
      <protection/>
    </xf>
    <xf numFmtId="0" fontId="16" fillId="0" borderId="0" xfId="45" applyFont="1" applyAlignment="1">
      <alignment horizontal="left"/>
      <protection/>
    </xf>
    <xf numFmtId="0" fontId="17" fillId="0" borderId="20" xfId="45" applyFont="1" applyBorder="1" applyAlignment="1">
      <alignment horizontal="center"/>
      <protection/>
    </xf>
    <xf numFmtId="0" fontId="17" fillId="0" borderId="15" xfId="45" applyFont="1" applyBorder="1" applyAlignment="1">
      <alignment horizontal="center"/>
      <protection/>
    </xf>
    <xf numFmtId="0" fontId="17" fillId="0" borderId="46" xfId="45" applyFont="1" applyBorder="1" applyAlignment="1">
      <alignment horizontal="center"/>
      <protection/>
    </xf>
    <xf numFmtId="0" fontId="17" fillId="0" borderId="24" xfId="45" applyFont="1" applyBorder="1" applyAlignment="1">
      <alignment horizontal="center"/>
      <protection/>
    </xf>
    <xf numFmtId="0" fontId="17" fillId="0" borderId="38" xfId="45" applyFont="1" applyBorder="1" applyAlignment="1">
      <alignment horizontal="center"/>
      <protection/>
    </xf>
    <xf numFmtId="0" fontId="17" fillId="0" borderId="14" xfId="45" applyFont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21</xdr:row>
      <xdr:rowOff>95250</xdr:rowOff>
    </xdr:from>
    <xdr:to>
      <xdr:col>8</xdr:col>
      <xdr:colOff>342900</xdr:colOff>
      <xdr:row>50</xdr:row>
      <xdr:rowOff>0</xdr:rowOff>
    </xdr:to>
    <xdr:pic>
      <xdr:nvPicPr>
        <xdr:cNvPr id="1" name="Picture 1" descr="http://www.tumbonlahan.go.th/UserFiles/Image/pic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953000"/>
          <a:ext cx="4457700" cy="791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8" zoomScaleSheetLayoutView="98" zoomScalePageLayoutView="0" workbookViewId="0" topLeftCell="A1">
      <selection activeCell="A30" sqref="A30:IV34"/>
    </sheetView>
  </sheetViews>
  <sheetFormatPr defaultColWidth="9.140625" defaultRowHeight="12.75"/>
  <cols>
    <col min="1" max="3" width="9.140625" style="8" customWidth="1"/>
    <col min="4" max="4" width="29.00390625" style="8" customWidth="1"/>
    <col min="5" max="5" width="15.140625" style="8" customWidth="1"/>
    <col min="6" max="6" width="18.8515625" style="8" customWidth="1"/>
    <col min="7" max="7" width="31.7109375" style="0" customWidth="1"/>
    <col min="8" max="8" width="22.00390625" style="0" customWidth="1"/>
    <col min="9" max="9" width="26.8515625" style="0" customWidth="1"/>
  </cols>
  <sheetData>
    <row r="1" spans="1:6" ht="24.75">
      <c r="A1" s="220" t="s">
        <v>0</v>
      </c>
      <c r="B1" s="220"/>
      <c r="C1" s="220"/>
      <c r="D1" s="220"/>
      <c r="E1" s="220"/>
      <c r="F1" s="220"/>
    </row>
    <row r="2" spans="1:6" ht="31.5">
      <c r="A2" s="221" t="s">
        <v>1</v>
      </c>
      <c r="B2" s="221"/>
      <c r="C2" s="221"/>
      <c r="D2" s="221"/>
      <c r="E2" s="221"/>
      <c r="F2" s="221"/>
    </row>
    <row r="3" spans="1:6" ht="24.75">
      <c r="A3" s="220" t="s">
        <v>237</v>
      </c>
      <c r="B3" s="220"/>
      <c r="C3" s="220"/>
      <c r="D3" s="220"/>
      <c r="E3" s="220"/>
      <c r="F3" s="220"/>
    </row>
    <row r="4" spans="1:5" ht="22.5">
      <c r="A4" s="13"/>
      <c r="E4" s="10" t="s">
        <v>91</v>
      </c>
    </row>
    <row r="5" spans="1:6" ht="25.5" thickBot="1">
      <c r="A5" s="126" t="s">
        <v>89</v>
      </c>
      <c r="B5" s="125"/>
      <c r="C5" s="125"/>
      <c r="D5" s="125"/>
      <c r="E5" s="41">
        <v>2</v>
      </c>
      <c r="F5" s="127">
        <f>'หมายเหตุ 2'!D31</f>
        <v>42259708.51</v>
      </c>
    </row>
    <row r="6" spans="1:6" ht="23.25" thickTop="1">
      <c r="A6" s="108" t="s">
        <v>90</v>
      </c>
      <c r="E6" s="55"/>
      <c r="F6" s="107"/>
    </row>
    <row r="7" spans="1:6" ht="22.5">
      <c r="A7" s="56" t="s">
        <v>92</v>
      </c>
      <c r="E7" s="55"/>
      <c r="F7" s="107"/>
    </row>
    <row r="8" spans="2:6" ht="22.5">
      <c r="B8" s="8" t="s">
        <v>93</v>
      </c>
      <c r="E8" s="55">
        <v>3</v>
      </c>
      <c r="F8" s="9">
        <f>'หมายเหตุ 3'!H15</f>
        <v>66402117.85999999</v>
      </c>
    </row>
    <row r="9" spans="2:6" ht="22.5">
      <c r="B9" s="8" t="s">
        <v>131</v>
      </c>
      <c r="E9" s="55">
        <v>4</v>
      </c>
      <c r="F9" s="9">
        <f>'หมายเหตุ 4'!H13</f>
        <v>1302294.6600000001</v>
      </c>
    </row>
    <row r="10" spans="2:6" ht="22.5">
      <c r="B10" s="8" t="s">
        <v>94</v>
      </c>
      <c r="E10" s="55">
        <v>5</v>
      </c>
      <c r="F10" s="12">
        <v>11339</v>
      </c>
    </row>
    <row r="11" spans="2:6" ht="22.5">
      <c r="B11" s="8" t="s">
        <v>52</v>
      </c>
      <c r="E11" s="55">
        <v>6</v>
      </c>
      <c r="F11" s="76">
        <v>1743000</v>
      </c>
    </row>
    <row r="12" spans="2:6" ht="22.5">
      <c r="B12" s="56" t="s">
        <v>134</v>
      </c>
      <c r="E12" s="55"/>
      <c r="F12" s="107">
        <f>SUM(F8:F11)</f>
        <v>69458751.52</v>
      </c>
    </row>
    <row r="13" spans="1:6" ht="25.5" thickBot="1">
      <c r="A13" s="83" t="s">
        <v>101</v>
      </c>
      <c r="E13" s="55"/>
      <c r="F13" s="109">
        <f>SUM(F12)</f>
        <v>69458751.52</v>
      </c>
    </row>
    <row r="14" spans="5:6" ht="23.25" thickTop="1">
      <c r="E14" s="55"/>
      <c r="F14" s="9"/>
    </row>
    <row r="15" spans="1:6" ht="22.5">
      <c r="A15" s="222"/>
      <c r="B15" s="222"/>
      <c r="E15" s="55"/>
      <c r="F15" s="9"/>
    </row>
    <row r="16" spans="1:6" ht="25.5" thickBot="1">
      <c r="A16" s="126" t="s">
        <v>89</v>
      </c>
      <c r="B16" s="125"/>
      <c r="C16" s="125"/>
      <c r="D16" s="125"/>
      <c r="E16" s="41">
        <v>2</v>
      </c>
      <c r="F16" s="127">
        <f>'หมายเหตุ 2'!D31</f>
        <v>42259708.51</v>
      </c>
    </row>
    <row r="17" spans="1:6" ht="23.25" thickTop="1">
      <c r="A17" s="56" t="s">
        <v>95</v>
      </c>
      <c r="E17" s="55"/>
      <c r="F17" s="9"/>
    </row>
    <row r="18" spans="1:6" ht="22.5">
      <c r="A18" s="56" t="s">
        <v>96</v>
      </c>
      <c r="E18" s="55"/>
      <c r="F18" s="9"/>
    </row>
    <row r="19" spans="1:6" ht="22.5">
      <c r="A19" s="56"/>
      <c r="B19" s="8" t="s">
        <v>171</v>
      </c>
      <c r="E19" s="55">
        <v>7</v>
      </c>
      <c r="F19" s="9">
        <v>3373261.58</v>
      </c>
    </row>
    <row r="20" spans="2:6" ht="22.5">
      <c r="B20" s="8" t="s">
        <v>170</v>
      </c>
      <c r="E20" s="55">
        <v>8</v>
      </c>
      <c r="F20" s="9">
        <v>2934606.51</v>
      </c>
    </row>
    <row r="21" spans="1:8" ht="24.75">
      <c r="A21" s="83"/>
      <c r="B21" s="56" t="s">
        <v>132</v>
      </c>
      <c r="E21" s="55"/>
      <c r="F21" s="128">
        <f>SUM(F19:F20)</f>
        <v>6307868.09</v>
      </c>
      <c r="H21" s="7"/>
    </row>
    <row r="22" spans="1:6" ht="22.5">
      <c r="A22" s="56" t="s">
        <v>99</v>
      </c>
      <c r="E22" s="55"/>
      <c r="F22" s="9"/>
    </row>
    <row r="23" spans="2:6" ht="22.5">
      <c r="B23" s="8" t="s">
        <v>98</v>
      </c>
      <c r="E23" s="55">
        <v>9</v>
      </c>
      <c r="F23" s="9">
        <v>34474962.49</v>
      </c>
    </row>
    <row r="24" spans="2:6" ht="22.5">
      <c r="B24" s="8" t="s">
        <v>97</v>
      </c>
      <c r="E24" s="55">
        <v>10</v>
      </c>
      <c r="F24" s="9">
        <v>28675920.49</v>
      </c>
    </row>
    <row r="25" spans="2:8" ht="22.5">
      <c r="B25" s="56" t="s">
        <v>133</v>
      </c>
      <c r="E25" s="55"/>
      <c r="F25" s="124">
        <f>SUM(F23:F24)</f>
        <v>63150882.980000004</v>
      </c>
      <c r="H25" s="7"/>
    </row>
    <row r="26" spans="1:8" ht="25.5" thickBot="1">
      <c r="A26" s="83" t="s">
        <v>100</v>
      </c>
      <c r="E26" s="55"/>
      <c r="F26" s="109">
        <f>F21+F25</f>
        <v>69458751.07000001</v>
      </c>
      <c r="H26" s="7">
        <f>F13-F26</f>
        <v>0.44999998807907104</v>
      </c>
    </row>
    <row r="27" ht="23.25" thickTop="1">
      <c r="F27" s="12"/>
    </row>
    <row r="28" ht="22.5">
      <c r="F28" s="12"/>
    </row>
    <row r="29" ht="22.5">
      <c r="F29" s="12"/>
    </row>
  </sheetData>
  <sheetProtection/>
  <mergeCells count="4">
    <mergeCell ref="A1:F1"/>
    <mergeCell ref="A2:F2"/>
    <mergeCell ref="A3:F3"/>
    <mergeCell ref="A15:B15"/>
  </mergeCells>
  <printOptions/>
  <pageMargins left="1.5748031496062993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106" zoomScaleSheetLayoutView="106" zoomScalePageLayoutView="0" workbookViewId="0" topLeftCell="A22">
      <selection activeCell="A28" sqref="A28:IV33"/>
    </sheetView>
  </sheetViews>
  <sheetFormatPr defaultColWidth="9.140625" defaultRowHeight="12.75"/>
  <cols>
    <col min="1" max="1" width="8.7109375" style="21" customWidth="1"/>
    <col min="2" max="6" width="9.140625" style="21" customWidth="1"/>
    <col min="7" max="7" width="16.7109375" style="21" customWidth="1"/>
    <col min="8" max="8" width="17.140625" style="35" customWidth="1"/>
    <col min="9" max="9" width="18.140625" style="21" customWidth="1"/>
    <col min="10" max="10" width="31.7109375" style="21" customWidth="1"/>
    <col min="11" max="15" width="9.140625" style="20" customWidth="1"/>
  </cols>
  <sheetData>
    <row r="1" spans="1:9" ht="24.75">
      <c r="A1" s="224" t="s">
        <v>20</v>
      </c>
      <c r="B1" s="224"/>
      <c r="C1" s="224"/>
      <c r="D1" s="224"/>
      <c r="E1" s="224"/>
      <c r="F1" s="224"/>
      <c r="G1" s="224"/>
      <c r="H1" s="224"/>
      <c r="I1" s="224"/>
    </row>
    <row r="2" spans="1:9" ht="24.75">
      <c r="A2" s="224" t="s">
        <v>53</v>
      </c>
      <c r="B2" s="224"/>
      <c r="C2" s="224"/>
      <c r="D2" s="224"/>
      <c r="E2" s="224"/>
      <c r="F2" s="224"/>
      <c r="G2" s="224"/>
      <c r="H2" s="224"/>
      <c r="I2" s="224"/>
    </row>
    <row r="3" spans="1:9" ht="24.75">
      <c r="A3" s="224" t="s">
        <v>239</v>
      </c>
      <c r="B3" s="224"/>
      <c r="C3" s="224"/>
      <c r="D3" s="224"/>
      <c r="E3" s="224"/>
      <c r="F3" s="224"/>
      <c r="G3" s="224"/>
      <c r="H3" s="224"/>
      <c r="I3" s="224"/>
    </row>
    <row r="4" spans="1:3" ht="24.75">
      <c r="A4" s="52"/>
      <c r="B4" s="52"/>
      <c r="C4" s="52"/>
    </row>
    <row r="5" spans="1:3" ht="24.75">
      <c r="A5" s="54" t="s">
        <v>167</v>
      </c>
      <c r="B5" s="54"/>
      <c r="C5" s="54"/>
    </row>
    <row r="7" spans="1:9" ht="24.75">
      <c r="A7" s="21" t="s">
        <v>206</v>
      </c>
      <c r="B7" s="8"/>
      <c r="G7" s="35"/>
      <c r="I7" s="92">
        <v>29720263.26</v>
      </c>
    </row>
    <row r="8" spans="1:8" ht="24.75">
      <c r="A8" s="8"/>
      <c r="B8" s="8" t="s">
        <v>10</v>
      </c>
      <c r="G8" s="120">
        <f>'หมาเหตุ 10'!H10</f>
        <v>11883528.909999996</v>
      </c>
      <c r="H8" s="120"/>
    </row>
    <row r="9" spans="1:8" ht="24.75">
      <c r="A9" s="86" t="s">
        <v>9</v>
      </c>
      <c r="B9" s="8" t="s">
        <v>76</v>
      </c>
      <c r="G9" s="121">
        <f>'หมาเหตุ 10'!H11</f>
        <v>2970882.2274999986</v>
      </c>
      <c r="H9" s="120"/>
    </row>
    <row r="10" spans="1:8" ht="24.75">
      <c r="A10" s="86" t="s">
        <v>8</v>
      </c>
      <c r="B10" s="8" t="s">
        <v>77</v>
      </c>
      <c r="G10" s="120"/>
      <c r="H10" s="120">
        <f>'หมาเหตุ 10'!H12</f>
        <v>8912646.682499997</v>
      </c>
    </row>
    <row r="11" spans="1:8" ht="24.75">
      <c r="A11" s="86"/>
      <c r="B11" s="8" t="s">
        <v>249</v>
      </c>
      <c r="G11" s="120"/>
      <c r="H11" s="120">
        <v>11500</v>
      </c>
    </row>
    <row r="12" spans="1:8" ht="24.75">
      <c r="A12" s="86"/>
      <c r="B12" s="8" t="s">
        <v>256</v>
      </c>
      <c r="G12" s="35"/>
      <c r="H12" s="35">
        <v>963987</v>
      </c>
    </row>
    <row r="13" spans="1:8" ht="24.75">
      <c r="A13" s="86"/>
      <c r="B13" s="8" t="s">
        <v>245</v>
      </c>
      <c r="G13" s="35"/>
      <c r="H13" s="35">
        <v>5380</v>
      </c>
    </row>
    <row r="14" spans="1:8" ht="24.75">
      <c r="A14" s="86"/>
      <c r="B14" s="8" t="s">
        <v>246</v>
      </c>
      <c r="G14" s="35"/>
      <c r="H14" s="35">
        <v>30988</v>
      </c>
    </row>
    <row r="15" spans="1:8" ht="24.75">
      <c r="A15" s="86"/>
      <c r="B15" s="8" t="s">
        <v>247</v>
      </c>
      <c r="G15" s="35"/>
      <c r="H15" s="35">
        <v>3820</v>
      </c>
    </row>
    <row r="16" spans="1:8" ht="24.75">
      <c r="A16" s="86"/>
      <c r="B16" s="8" t="s">
        <v>248</v>
      </c>
      <c r="G16" s="35"/>
      <c r="H16" s="35">
        <v>1878</v>
      </c>
    </row>
    <row r="17" spans="1:10" ht="24.75">
      <c r="A17" s="86" t="s">
        <v>9</v>
      </c>
      <c r="B17" s="8" t="s">
        <v>11</v>
      </c>
      <c r="G17" s="34"/>
      <c r="H17" s="77">
        <f>แนบท้ายหมายเหตุ9!G34</f>
        <v>5175500</v>
      </c>
      <c r="I17" s="90">
        <f>SUM(H10:H16)</f>
        <v>9930199.682499997</v>
      </c>
      <c r="J17" s="122"/>
    </row>
    <row r="18" spans="1:9" ht="24.75">
      <c r="A18" s="86"/>
      <c r="B18" s="8" t="s">
        <v>250</v>
      </c>
      <c r="G18" s="70"/>
      <c r="I18" s="91">
        <f>I7-H17+I17</f>
        <v>34474962.942499995</v>
      </c>
    </row>
    <row r="19" spans="1:7" ht="24.75">
      <c r="A19" s="8"/>
      <c r="B19" s="8"/>
      <c r="G19" s="40"/>
    </row>
    <row r="20" spans="1:7" ht="24.75">
      <c r="A20" s="8" t="s">
        <v>251</v>
      </c>
      <c r="B20" s="8"/>
      <c r="G20" s="40"/>
    </row>
    <row r="21" spans="1:9" ht="24.75">
      <c r="A21" s="8"/>
      <c r="B21" s="8" t="s">
        <v>172</v>
      </c>
      <c r="G21" s="40"/>
      <c r="I21" s="35">
        <v>11339</v>
      </c>
    </row>
    <row r="22" spans="1:9" ht="24.75">
      <c r="A22" s="8"/>
      <c r="B22" s="8" t="s">
        <v>12</v>
      </c>
      <c r="G22" s="89"/>
      <c r="I22" s="90">
        <f>I18-I21</f>
        <v>34463623.942499995</v>
      </c>
    </row>
    <row r="23" spans="1:15" s="22" customFormat="1" ht="25.5" thickBot="1">
      <c r="A23" s="21"/>
      <c r="B23" s="21"/>
      <c r="C23" s="21"/>
      <c r="D23" s="21"/>
      <c r="E23" s="21"/>
      <c r="F23" s="21"/>
      <c r="G23" s="40"/>
      <c r="H23" s="35"/>
      <c r="I23" s="123">
        <f>SUM(I21:I22)</f>
        <v>34474962.942499995</v>
      </c>
      <c r="J23" s="21"/>
      <c r="K23" s="20"/>
      <c r="L23" s="20"/>
      <c r="M23" s="20"/>
      <c r="N23" s="20"/>
      <c r="O23" s="20"/>
    </row>
    <row r="24" spans="1:15" s="22" customFormat="1" ht="25.5" thickTop="1">
      <c r="A24" s="21"/>
      <c r="B24" s="21"/>
      <c r="C24" s="21"/>
      <c r="D24" s="21"/>
      <c r="E24" s="21"/>
      <c r="F24" s="21"/>
      <c r="G24" s="40"/>
      <c r="H24" s="35"/>
      <c r="I24" s="21"/>
      <c r="J24" s="21"/>
      <c r="K24" s="20"/>
      <c r="L24" s="20"/>
      <c r="M24" s="20"/>
      <c r="N24" s="20"/>
      <c r="O24" s="20"/>
    </row>
    <row r="25" spans="1:15" s="22" customFormat="1" ht="24.75">
      <c r="A25" s="211" t="s">
        <v>252</v>
      </c>
      <c r="B25" s="21"/>
      <c r="C25" s="21"/>
      <c r="D25" s="21"/>
      <c r="E25" s="21"/>
      <c r="F25" s="21"/>
      <c r="G25" s="21"/>
      <c r="H25" s="35">
        <f>แนบท้ายหมายเหตุ9!I34</f>
        <v>5603000</v>
      </c>
      <c r="I25" s="21" t="s">
        <v>253</v>
      </c>
      <c r="J25" s="21"/>
      <c r="K25" s="20"/>
      <c r="L25" s="20"/>
      <c r="M25" s="20"/>
      <c r="N25" s="20"/>
      <c r="O25" s="20"/>
    </row>
    <row r="26" spans="1:15" s="22" customFormat="1" ht="24.75">
      <c r="A26" s="21" t="s">
        <v>78</v>
      </c>
      <c r="B26" s="21"/>
      <c r="C26" s="21"/>
      <c r="D26" s="21"/>
      <c r="E26" s="21"/>
      <c r="F26" s="21"/>
      <c r="G26" s="21"/>
      <c r="H26" s="35"/>
      <c r="I26" s="21"/>
      <c r="J26" s="21"/>
      <c r="K26" s="20"/>
      <c r="L26" s="20"/>
      <c r="M26" s="20"/>
      <c r="N26" s="20"/>
      <c r="O26" s="20"/>
    </row>
    <row r="27" spans="1:15" s="22" customFormat="1" ht="24.75">
      <c r="A27" s="87"/>
      <c r="B27" s="87"/>
      <c r="C27" s="87"/>
      <c r="D27" s="21"/>
      <c r="E27" s="21"/>
      <c r="F27" s="21"/>
      <c r="G27" s="21"/>
      <c r="H27" s="35"/>
      <c r="I27" s="21"/>
      <c r="J27" s="21"/>
      <c r="K27" s="20"/>
      <c r="L27" s="20"/>
      <c r="M27" s="20"/>
      <c r="N27" s="20"/>
      <c r="O27" s="20"/>
    </row>
    <row r="28" spans="1:15" s="22" customFormat="1" ht="24.75">
      <c r="A28" s="87"/>
      <c r="B28" s="87"/>
      <c r="C28" s="87"/>
      <c r="D28" s="21"/>
      <c r="E28" s="21"/>
      <c r="F28" s="21"/>
      <c r="G28" s="21"/>
      <c r="H28" s="35"/>
      <c r="I28" s="21"/>
      <c r="J28" s="21"/>
      <c r="K28" s="20"/>
      <c r="L28" s="20"/>
      <c r="M28" s="20"/>
      <c r="N28" s="20"/>
      <c r="O28" s="20"/>
    </row>
    <row r="29" spans="1:15" s="22" customFormat="1" ht="24.75">
      <c r="A29" s="36"/>
      <c r="B29" s="37"/>
      <c r="C29" s="88"/>
      <c r="D29" s="21"/>
      <c r="E29" s="21"/>
      <c r="F29" s="21"/>
      <c r="G29" s="21"/>
      <c r="H29" s="35"/>
      <c r="I29" s="21"/>
      <c r="J29" s="21"/>
      <c r="K29" s="20"/>
      <c r="L29" s="20"/>
      <c r="M29" s="20"/>
      <c r="N29" s="20"/>
      <c r="O29" s="20"/>
    </row>
    <row r="30" spans="1:15" s="22" customFormat="1" ht="24.75">
      <c r="A30" s="87"/>
      <c r="B30" s="87"/>
      <c r="C30" s="87"/>
      <c r="D30" s="21"/>
      <c r="E30" s="21"/>
      <c r="F30" s="21"/>
      <c r="G30" s="21"/>
      <c r="H30" s="35"/>
      <c r="I30" s="21"/>
      <c r="J30" s="21"/>
      <c r="K30" s="20"/>
      <c r="L30" s="20"/>
      <c r="M30" s="20"/>
      <c r="N30" s="20"/>
      <c r="O30" s="20"/>
    </row>
    <row r="31" spans="1:15" s="22" customFormat="1" ht="24.75">
      <c r="A31" s="87"/>
      <c r="B31" s="87"/>
      <c r="C31" s="87"/>
      <c r="D31" s="21"/>
      <c r="E31" s="21"/>
      <c r="F31" s="21"/>
      <c r="G31" s="21"/>
      <c r="H31" s="35"/>
      <c r="I31" s="21"/>
      <c r="J31" s="21"/>
      <c r="K31" s="20"/>
      <c r="L31" s="20"/>
      <c r="M31" s="20"/>
      <c r="N31" s="20"/>
      <c r="O31" s="20"/>
    </row>
    <row r="32" spans="1:15" s="22" customFormat="1" ht="24.75">
      <c r="A32" s="87"/>
      <c r="B32" s="87"/>
      <c r="C32" s="87"/>
      <c r="D32" s="21"/>
      <c r="E32" s="21"/>
      <c r="F32" s="21"/>
      <c r="G32" s="21"/>
      <c r="H32" s="35"/>
      <c r="I32" s="21"/>
      <c r="J32" s="21"/>
      <c r="K32" s="20"/>
      <c r="L32" s="20"/>
      <c r="M32" s="20"/>
      <c r="N32" s="20"/>
      <c r="O32" s="20"/>
    </row>
    <row r="33" spans="1:15" s="22" customFormat="1" ht="24.75">
      <c r="A33" s="241"/>
      <c r="B33" s="241"/>
      <c r="C33" s="241"/>
      <c r="D33" s="241"/>
      <c r="E33" s="21"/>
      <c r="F33" s="21"/>
      <c r="G33" s="21"/>
      <c r="H33" s="35"/>
      <c r="I33" s="21"/>
      <c r="J33" s="21"/>
      <c r="K33" s="20"/>
      <c r="L33" s="20"/>
      <c r="M33" s="20"/>
      <c r="N33" s="20"/>
      <c r="O33" s="20"/>
    </row>
    <row r="34" spans="1:15" s="22" customFormat="1" ht="24.75">
      <c r="A34" s="21"/>
      <c r="B34" s="21"/>
      <c r="C34" s="21"/>
      <c r="D34" s="21"/>
      <c r="E34" s="21"/>
      <c r="F34" s="21"/>
      <c r="G34" s="21"/>
      <c r="H34" s="35"/>
      <c r="I34" s="21"/>
      <c r="J34" s="21"/>
      <c r="K34" s="20"/>
      <c r="L34" s="20"/>
      <c r="M34" s="20"/>
      <c r="N34" s="20"/>
      <c r="O34" s="20"/>
    </row>
    <row r="35" spans="1:15" s="22" customFormat="1" ht="24.75">
      <c r="A35" s="21"/>
      <c r="B35" s="21"/>
      <c r="C35" s="21"/>
      <c r="D35" s="21"/>
      <c r="E35" s="21"/>
      <c r="F35" s="21"/>
      <c r="G35" s="21"/>
      <c r="H35" s="35"/>
      <c r="I35" s="21"/>
      <c r="J35" s="21"/>
      <c r="K35" s="20"/>
      <c r="L35" s="20"/>
      <c r="M35" s="20"/>
      <c r="N35" s="20"/>
      <c r="O35" s="20"/>
    </row>
    <row r="36" spans="1:15" s="22" customFormat="1" ht="24.75">
      <c r="A36" s="21"/>
      <c r="B36" s="21"/>
      <c r="C36" s="21"/>
      <c r="D36" s="21"/>
      <c r="E36" s="21"/>
      <c r="F36" s="21"/>
      <c r="G36" s="21"/>
      <c r="H36" s="35"/>
      <c r="I36" s="21"/>
      <c r="J36" s="21"/>
      <c r="K36" s="20"/>
      <c r="L36" s="20"/>
      <c r="M36" s="20"/>
      <c r="N36" s="20"/>
      <c r="O36" s="20"/>
    </row>
  </sheetData>
  <sheetProtection/>
  <mergeCells count="4">
    <mergeCell ref="A33:D33"/>
    <mergeCell ref="A1:I1"/>
    <mergeCell ref="A2:I2"/>
    <mergeCell ref="A3:I3"/>
  </mergeCells>
  <printOptions/>
  <pageMargins left="1.3779527559055118" right="0.15748031496062992" top="0.3937007874015748" bottom="0.1968503937007874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95" zoomScaleSheetLayoutView="95" zoomScalePageLayoutView="0" workbookViewId="0" topLeftCell="A28">
      <selection activeCell="A36" sqref="A36:IV40"/>
    </sheetView>
  </sheetViews>
  <sheetFormatPr defaultColWidth="9.140625" defaultRowHeight="12.75"/>
  <cols>
    <col min="1" max="1" width="23.28125" style="21" customWidth="1"/>
    <col min="2" max="2" width="20.57421875" style="21" customWidth="1"/>
    <col min="3" max="3" width="19.28125" style="21" customWidth="1"/>
    <col min="4" max="4" width="54.00390625" style="21" customWidth="1"/>
    <col min="5" max="5" width="18.00390625" style="21" customWidth="1"/>
    <col min="6" max="6" width="16.140625" style="21" customWidth="1"/>
    <col min="7" max="7" width="13.8515625" style="21" customWidth="1"/>
    <col min="8" max="8" width="16.140625" style="35" customWidth="1"/>
    <col min="9" max="9" width="12.28125" style="8" customWidth="1"/>
    <col min="10" max="10" width="25.7109375" style="21" customWidth="1"/>
    <col min="11" max="16" width="9.140625" style="21" customWidth="1"/>
  </cols>
  <sheetData>
    <row r="1" spans="1:9" ht="24.75">
      <c r="A1" s="224" t="s">
        <v>20</v>
      </c>
      <c r="B1" s="224"/>
      <c r="C1" s="224"/>
      <c r="D1" s="224"/>
      <c r="E1" s="224"/>
      <c r="F1" s="224"/>
      <c r="G1" s="224"/>
      <c r="H1" s="224"/>
      <c r="I1" s="224"/>
    </row>
    <row r="2" spans="1:9" ht="24.75">
      <c r="A2" s="224" t="s">
        <v>53</v>
      </c>
      <c r="B2" s="224"/>
      <c r="C2" s="224"/>
      <c r="D2" s="224"/>
      <c r="E2" s="224"/>
      <c r="F2" s="224"/>
      <c r="G2" s="224"/>
      <c r="H2" s="224"/>
      <c r="I2" s="224"/>
    </row>
    <row r="3" spans="1:9" ht="24.75">
      <c r="A3" s="224" t="s">
        <v>239</v>
      </c>
      <c r="B3" s="224"/>
      <c r="C3" s="224"/>
      <c r="D3" s="224"/>
      <c r="E3" s="224"/>
      <c r="F3" s="224"/>
      <c r="G3" s="224"/>
      <c r="H3" s="224"/>
      <c r="I3" s="224"/>
    </row>
    <row r="5" ht="24.75">
      <c r="A5" s="83" t="s">
        <v>168</v>
      </c>
    </row>
    <row r="6" spans="1:16" s="99" customFormat="1" ht="24.75">
      <c r="A6" s="95" t="s">
        <v>63</v>
      </c>
      <c r="B6" s="95" t="s">
        <v>79</v>
      </c>
      <c r="C6" s="96" t="s">
        <v>61</v>
      </c>
      <c r="D6" s="97" t="s">
        <v>65</v>
      </c>
      <c r="E6" s="96" t="s">
        <v>80</v>
      </c>
      <c r="F6" s="97" t="s">
        <v>82</v>
      </c>
      <c r="G6" s="96" t="s">
        <v>83</v>
      </c>
      <c r="H6" s="146" t="s">
        <v>84</v>
      </c>
      <c r="I6" s="115" t="s">
        <v>254</v>
      </c>
      <c r="J6" s="52"/>
      <c r="K6" s="52"/>
      <c r="L6" s="52"/>
      <c r="M6" s="52"/>
      <c r="N6" s="52"/>
      <c r="O6" s="52"/>
      <c r="P6" s="52"/>
    </row>
    <row r="7" spans="1:16" s="99" customFormat="1" ht="24.75">
      <c r="A7" s="100"/>
      <c r="B7" s="100"/>
      <c r="C7" s="101"/>
      <c r="D7" s="53"/>
      <c r="E7" s="101" t="s">
        <v>81</v>
      </c>
      <c r="F7" s="53"/>
      <c r="G7" s="101"/>
      <c r="H7" s="147"/>
      <c r="I7" s="116" t="s">
        <v>255</v>
      </c>
      <c r="J7" s="52"/>
      <c r="K7" s="52"/>
      <c r="L7" s="52"/>
      <c r="M7" s="52"/>
      <c r="N7" s="52"/>
      <c r="O7" s="52"/>
      <c r="P7" s="52"/>
    </row>
    <row r="8" spans="1:16" s="4" customFormat="1" ht="22.5">
      <c r="A8" s="148" t="s">
        <v>85</v>
      </c>
      <c r="B8" s="149" t="s">
        <v>73</v>
      </c>
      <c r="C8" s="159" t="s">
        <v>72</v>
      </c>
      <c r="D8" s="165" t="s">
        <v>184</v>
      </c>
      <c r="E8" s="160">
        <v>1507000</v>
      </c>
      <c r="F8" s="168">
        <v>689000</v>
      </c>
      <c r="G8" s="160">
        <v>689000</v>
      </c>
      <c r="H8" s="171">
        <f>E8-G8</f>
        <v>818000</v>
      </c>
      <c r="I8" s="212"/>
      <c r="J8" s="8"/>
      <c r="K8" s="8"/>
      <c r="L8" s="8"/>
      <c r="M8" s="8"/>
      <c r="N8" s="8"/>
      <c r="O8" s="8"/>
      <c r="P8" s="8"/>
    </row>
    <row r="9" spans="1:16" s="4" customFormat="1" ht="22.5">
      <c r="A9" s="150" t="s">
        <v>85</v>
      </c>
      <c r="B9" s="152" t="s">
        <v>73</v>
      </c>
      <c r="C9" s="155" t="s">
        <v>72</v>
      </c>
      <c r="D9" s="166" t="s">
        <v>185</v>
      </c>
      <c r="E9" s="156">
        <v>2114000</v>
      </c>
      <c r="F9" s="169">
        <v>1966000</v>
      </c>
      <c r="G9" s="156"/>
      <c r="H9" s="172">
        <f>E9-G9</f>
        <v>2114000</v>
      </c>
      <c r="I9" s="213">
        <v>1966000</v>
      </c>
      <c r="J9" s="8"/>
      <c r="K9" s="8"/>
      <c r="L9" s="8"/>
      <c r="M9" s="8"/>
      <c r="N9" s="8"/>
      <c r="O9" s="8"/>
      <c r="P9" s="8"/>
    </row>
    <row r="10" spans="1:16" s="4" customFormat="1" ht="22.5">
      <c r="A10" s="150" t="s">
        <v>85</v>
      </c>
      <c r="B10" s="152" t="s">
        <v>73</v>
      </c>
      <c r="C10" s="155" t="s">
        <v>72</v>
      </c>
      <c r="D10" s="166" t="s">
        <v>183</v>
      </c>
      <c r="E10" s="156">
        <v>1242300</v>
      </c>
      <c r="F10" s="169">
        <v>1128000</v>
      </c>
      <c r="G10" s="156"/>
      <c r="H10" s="172">
        <f aca="true" t="shared" si="0" ref="H10:H27">E10-G10</f>
        <v>1242300</v>
      </c>
      <c r="I10" s="213">
        <v>1128000</v>
      </c>
      <c r="J10" s="8"/>
      <c r="K10" s="8"/>
      <c r="L10" s="8"/>
      <c r="M10" s="8"/>
      <c r="N10" s="8"/>
      <c r="O10" s="8"/>
      <c r="P10" s="8"/>
    </row>
    <row r="11" spans="1:16" s="4" customFormat="1" ht="22.5">
      <c r="A11" s="150" t="s">
        <v>85</v>
      </c>
      <c r="B11" s="152" t="s">
        <v>73</v>
      </c>
      <c r="C11" s="155" t="s">
        <v>105</v>
      </c>
      <c r="D11" s="166" t="s">
        <v>204</v>
      </c>
      <c r="E11" s="156">
        <v>499000</v>
      </c>
      <c r="F11" s="169">
        <v>448000</v>
      </c>
      <c r="G11" s="156">
        <v>448000</v>
      </c>
      <c r="H11" s="172">
        <f t="shared" si="0"/>
        <v>51000</v>
      </c>
      <c r="I11" s="213"/>
      <c r="J11" s="8"/>
      <c r="K11" s="8"/>
      <c r="L11" s="8"/>
      <c r="M11" s="8"/>
      <c r="N11" s="8"/>
      <c r="O11" s="8"/>
      <c r="P11" s="8"/>
    </row>
    <row r="12" spans="1:16" s="4" customFormat="1" ht="22.5">
      <c r="A12" s="150" t="s">
        <v>85</v>
      </c>
      <c r="B12" s="152" t="s">
        <v>73</v>
      </c>
      <c r="C12" s="155" t="s">
        <v>72</v>
      </c>
      <c r="D12" s="166" t="s">
        <v>186</v>
      </c>
      <c r="E12" s="156">
        <v>118300</v>
      </c>
      <c r="F12" s="169">
        <v>118300</v>
      </c>
      <c r="G12" s="156"/>
      <c r="H12" s="172">
        <f t="shared" si="0"/>
        <v>118300</v>
      </c>
      <c r="I12" s="213">
        <v>118300</v>
      </c>
      <c r="J12" s="8"/>
      <c r="K12" s="8"/>
      <c r="L12" s="8"/>
      <c r="M12" s="8"/>
      <c r="N12" s="8"/>
      <c r="O12" s="8"/>
      <c r="P12" s="8"/>
    </row>
    <row r="13" spans="1:16" s="4" customFormat="1" ht="22.5">
      <c r="A13" s="150" t="s">
        <v>85</v>
      </c>
      <c r="B13" s="152" t="s">
        <v>73</v>
      </c>
      <c r="C13" s="155" t="s">
        <v>72</v>
      </c>
      <c r="D13" s="166" t="s">
        <v>187</v>
      </c>
      <c r="E13" s="156">
        <v>292700</v>
      </c>
      <c r="F13" s="169">
        <v>292700</v>
      </c>
      <c r="G13" s="156"/>
      <c r="H13" s="172">
        <f t="shared" si="0"/>
        <v>292700</v>
      </c>
      <c r="I13" s="213">
        <v>292700</v>
      </c>
      <c r="J13" s="8"/>
      <c r="K13" s="8"/>
      <c r="L13" s="8"/>
      <c r="M13" s="8"/>
      <c r="N13" s="8"/>
      <c r="O13" s="8"/>
      <c r="P13" s="8"/>
    </row>
    <row r="14" spans="1:16" s="4" customFormat="1" ht="22.5">
      <c r="A14" s="150" t="s">
        <v>85</v>
      </c>
      <c r="B14" s="152" t="s">
        <v>73</v>
      </c>
      <c r="C14" s="155" t="s">
        <v>72</v>
      </c>
      <c r="D14" s="166" t="s">
        <v>188</v>
      </c>
      <c r="E14" s="156">
        <v>474500</v>
      </c>
      <c r="F14" s="169">
        <v>430000</v>
      </c>
      <c r="G14" s="156">
        <v>430000</v>
      </c>
      <c r="H14" s="172">
        <f t="shared" si="0"/>
        <v>44500</v>
      </c>
      <c r="I14" s="213"/>
      <c r="J14" s="8"/>
      <c r="K14" s="8"/>
      <c r="L14" s="8"/>
      <c r="M14" s="8"/>
      <c r="N14" s="8"/>
      <c r="O14" s="8"/>
      <c r="P14" s="8"/>
    </row>
    <row r="15" spans="1:16" s="4" customFormat="1" ht="22.5">
      <c r="A15" s="150" t="s">
        <v>85</v>
      </c>
      <c r="B15" s="152" t="s">
        <v>73</v>
      </c>
      <c r="C15" s="155" t="s">
        <v>72</v>
      </c>
      <c r="D15" s="166" t="s">
        <v>191</v>
      </c>
      <c r="E15" s="156">
        <v>465300</v>
      </c>
      <c r="F15" s="169">
        <v>420000</v>
      </c>
      <c r="G15" s="156">
        <v>420000</v>
      </c>
      <c r="H15" s="172">
        <f t="shared" si="0"/>
        <v>45300</v>
      </c>
      <c r="I15" s="213"/>
      <c r="J15" s="8"/>
      <c r="K15" s="8"/>
      <c r="L15" s="8"/>
      <c r="M15" s="8"/>
      <c r="N15" s="8"/>
      <c r="O15" s="8"/>
      <c r="P15" s="8"/>
    </row>
    <row r="16" spans="1:16" s="4" customFormat="1" ht="22.5">
      <c r="A16" s="150" t="s">
        <v>85</v>
      </c>
      <c r="B16" s="152" t="s">
        <v>73</v>
      </c>
      <c r="C16" s="155" t="s">
        <v>72</v>
      </c>
      <c r="D16" s="166" t="s">
        <v>193</v>
      </c>
      <c r="E16" s="156">
        <v>255000</v>
      </c>
      <c r="F16" s="169">
        <v>242000</v>
      </c>
      <c r="G16" s="156">
        <v>242000</v>
      </c>
      <c r="H16" s="172">
        <f t="shared" si="0"/>
        <v>13000</v>
      </c>
      <c r="I16" s="213"/>
      <c r="J16" s="8"/>
      <c r="K16" s="8"/>
      <c r="L16" s="8"/>
      <c r="M16" s="8"/>
      <c r="N16" s="8"/>
      <c r="O16" s="8"/>
      <c r="P16" s="8"/>
    </row>
    <row r="17" spans="1:16" s="4" customFormat="1" ht="22.5">
      <c r="A17" s="150" t="s">
        <v>85</v>
      </c>
      <c r="B17" s="152" t="s">
        <v>73</v>
      </c>
      <c r="C17" s="155" t="s">
        <v>72</v>
      </c>
      <c r="D17" s="166" t="s">
        <v>190</v>
      </c>
      <c r="E17" s="156">
        <v>362000</v>
      </c>
      <c r="F17" s="169">
        <v>346000</v>
      </c>
      <c r="G17" s="156">
        <v>346000</v>
      </c>
      <c r="H17" s="172">
        <f>E17-G17</f>
        <v>16000</v>
      </c>
      <c r="I17" s="213"/>
      <c r="J17" s="8"/>
      <c r="K17" s="8"/>
      <c r="L17" s="8"/>
      <c r="M17" s="8"/>
      <c r="N17" s="8"/>
      <c r="O17" s="8"/>
      <c r="P17" s="8"/>
    </row>
    <row r="18" spans="1:16" s="4" customFormat="1" ht="22.5">
      <c r="A18" s="150" t="s">
        <v>85</v>
      </c>
      <c r="B18" s="152" t="s">
        <v>73</v>
      </c>
      <c r="C18" s="155" t="s">
        <v>72</v>
      </c>
      <c r="D18" s="166" t="s">
        <v>189</v>
      </c>
      <c r="E18" s="156">
        <v>547700</v>
      </c>
      <c r="F18" s="169">
        <v>352000</v>
      </c>
      <c r="G18" s="156">
        <v>352000</v>
      </c>
      <c r="H18" s="172">
        <f>E18-G18</f>
        <v>195700</v>
      </c>
      <c r="I18" s="213"/>
      <c r="J18" s="8"/>
      <c r="K18" s="8"/>
      <c r="L18" s="8"/>
      <c r="M18" s="8"/>
      <c r="N18" s="8"/>
      <c r="O18" s="8"/>
      <c r="P18" s="8"/>
    </row>
    <row r="19" spans="1:16" s="4" customFormat="1" ht="22.5">
      <c r="A19" s="150" t="s">
        <v>85</v>
      </c>
      <c r="B19" s="151" t="s">
        <v>73</v>
      </c>
      <c r="C19" s="151" t="s">
        <v>72</v>
      </c>
      <c r="D19" s="153" t="s">
        <v>192</v>
      </c>
      <c r="E19" s="181">
        <v>193200</v>
      </c>
      <c r="F19" s="154">
        <v>188000</v>
      </c>
      <c r="G19" s="154">
        <v>188000</v>
      </c>
      <c r="H19" s="182">
        <f>E19-G19</f>
        <v>5200</v>
      </c>
      <c r="I19" s="214"/>
      <c r="J19" s="8"/>
      <c r="K19" s="8"/>
      <c r="L19" s="8"/>
      <c r="M19" s="8"/>
      <c r="N19" s="8"/>
      <c r="O19" s="8"/>
      <c r="P19" s="8"/>
    </row>
    <row r="20" spans="1:16" s="4" customFormat="1" ht="22.5">
      <c r="A20" s="174" t="s">
        <v>85</v>
      </c>
      <c r="B20" s="175" t="s">
        <v>73</v>
      </c>
      <c r="C20" s="176" t="s">
        <v>72</v>
      </c>
      <c r="D20" s="177" t="s">
        <v>203</v>
      </c>
      <c r="E20" s="178">
        <v>305700</v>
      </c>
      <c r="F20" s="179">
        <v>301000</v>
      </c>
      <c r="G20" s="178"/>
      <c r="H20" s="180">
        <f t="shared" si="0"/>
        <v>305700</v>
      </c>
      <c r="I20" s="215">
        <v>301000</v>
      </c>
      <c r="J20" s="8"/>
      <c r="K20" s="8"/>
      <c r="L20" s="8"/>
      <c r="M20" s="8"/>
      <c r="N20" s="8"/>
      <c r="O20" s="8"/>
      <c r="P20" s="8"/>
    </row>
    <row r="21" spans="1:16" s="4" customFormat="1" ht="22.5">
      <c r="A21" s="150" t="s">
        <v>127</v>
      </c>
      <c r="B21" s="152" t="s">
        <v>73</v>
      </c>
      <c r="C21" s="155" t="s">
        <v>72</v>
      </c>
      <c r="D21" s="166" t="s">
        <v>194</v>
      </c>
      <c r="E21" s="156">
        <v>321300</v>
      </c>
      <c r="F21" s="169">
        <v>317000</v>
      </c>
      <c r="G21" s="156"/>
      <c r="H21" s="172">
        <f t="shared" si="0"/>
        <v>321300</v>
      </c>
      <c r="I21" s="213">
        <v>317000</v>
      </c>
      <c r="J21" s="8"/>
      <c r="K21" s="8"/>
      <c r="L21" s="8"/>
      <c r="M21" s="8"/>
      <c r="N21" s="8"/>
      <c r="O21" s="8"/>
      <c r="P21" s="8"/>
    </row>
    <row r="22" spans="1:16" s="4" customFormat="1" ht="22.5">
      <c r="A22" s="150" t="s">
        <v>85</v>
      </c>
      <c r="B22" s="152" t="s">
        <v>73</v>
      </c>
      <c r="C22" s="155" t="s">
        <v>72</v>
      </c>
      <c r="D22" s="166" t="s">
        <v>195</v>
      </c>
      <c r="E22" s="156">
        <v>529800</v>
      </c>
      <c r="F22" s="169">
        <v>528000</v>
      </c>
      <c r="G22" s="156"/>
      <c r="H22" s="172">
        <f t="shared" si="0"/>
        <v>529800</v>
      </c>
      <c r="I22" s="213">
        <v>528000</v>
      </c>
      <c r="J22" s="8"/>
      <c r="K22" s="8"/>
      <c r="L22" s="8"/>
      <c r="M22" s="8"/>
      <c r="N22" s="8"/>
      <c r="O22" s="8"/>
      <c r="P22" s="8"/>
    </row>
    <row r="23" spans="1:16" s="4" customFormat="1" ht="22.5">
      <c r="A23" s="150" t="s">
        <v>85</v>
      </c>
      <c r="B23" s="152" t="s">
        <v>73</v>
      </c>
      <c r="C23" s="155" t="s">
        <v>72</v>
      </c>
      <c r="D23" s="166" t="s">
        <v>196</v>
      </c>
      <c r="E23" s="156">
        <v>146500</v>
      </c>
      <c r="F23" s="169">
        <v>140000</v>
      </c>
      <c r="G23" s="156">
        <v>140000</v>
      </c>
      <c r="H23" s="172">
        <f t="shared" si="0"/>
        <v>6500</v>
      </c>
      <c r="I23" s="213"/>
      <c r="J23" s="8"/>
      <c r="K23" s="8"/>
      <c r="L23" s="8"/>
      <c r="M23" s="8"/>
      <c r="N23" s="8"/>
      <c r="O23" s="8"/>
      <c r="P23" s="8"/>
    </row>
    <row r="24" spans="1:16" s="4" customFormat="1" ht="22.5">
      <c r="A24" s="150" t="s">
        <v>85</v>
      </c>
      <c r="B24" s="152" t="s">
        <v>73</v>
      </c>
      <c r="C24" s="155" t="s">
        <v>111</v>
      </c>
      <c r="D24" s="166" t="s">
        <v>197</v>
      </c>
      <c r="E24" s="156">
        <v>110900</v>
      </c>
      <c r="F24" s="169"/>
      <c r="G24" s="156"/>
      <c r="H24" s="172">
        <f t="shared" si="0"/>
        <v>110900</v>
      </c>
      <c r="I24" s="213"/>
      <c r="J24" s="8"/>
      <c r="K24" s="8"/>
      <c r="L24" s="8"/>
      <c r="M24" s="8"/>
      <c r="N24" s="8"/>
      <c r="O24" s="8"/>
      <c r="P24" s="8"/>
    </row>
    <row r="25" spans="1:16" s="4" customFormat="1" ht="22.5">
      <c r="A25" s="150" t="s">
        <v>85</v>
      </c>
      <c r="B25" s="152" t="s">
        <v>73</v>
      </c>
      <c r="C25" s="155" t="s">
        <v>72</v>
      </c>
      <c r="D25" s="166" t="s">
        <v>198</v>
      </c>
      <c r="E25" s="156">
        <v>1093000</v>
      </c>
      <c r="F25" s="169">
        <v>952000</v>
      </c>
      <c r="G25" s="156"/>
      <c r="H25" s="172">
        <f t="shared" si="0"/>
        <v>1093000</v>
      </c>
      <c r="I25" s="213">
        <v>952000</v>
      </c>
      <c r="J25" s="8"/>
      <c r="K25" s="8"/>
      <c r="L25" s="8"/>
      <c r="M25" s="8"/>
      <c r="N25" s="8"/>
      <c r="O25" s="8"/>
      <c r="P25" s="8"/>
    </row>
    <row r="26" spans="1:16" s="4" customFormat="1" ht="22.5">
      <c r="A26" s="150" t="s">
        <v>85</v>
      </c>
      <c r="B26" s="152" t="s">
        <v>73</v>
      </c>
      <c r="C26" s="155" t="s">
        <v>105</v>
      </c>
      <c r="D26" s="166" t="s">
        <v>199</v>
      </c>
      <c r="E26" s="156">
        <v>53800</v>
      </c>
      <c r="F26" s="169">
        <v>51500</v>
      </c>
      <c r="G26" s="156">
        <v>51500</v>
      </c>
      <c r="H26" s="172">
        <f t="shared" si="0"/>
        <v>2300</v>
      </c>
      <c r="I26" s="213"/>
      <c r="J26" s="8"/>
      <c r="K26" s="8"/>
      <c r="L26" s="8"/>
      <c r="M26" s="8"/>
      <c r="N26" s="8"/>
      <c r="O26" s="8"/>
      <c r="P26" s="8"/>
    </row>
    <row r="27" spans="1:16" s="4" customFormat="1" ht="22.5">
      <c r="A27" s="150" t="s">
        <v>85</v>
      </c>
      <c r="B27" s="152" t="s">
        <v>73</v>
      </c>
      <c r="C27" s="155" t="s">
        <v>72</v>
      </c>
      <c r="D27" s="166" t="s">
        <v>200</v>
      </c>
      <c r="E27" s="156">
        <v>169400</v>
      </c>
      <c r="F27" s="169">
        <v>165000</v>
      </c>
      <c r="G27" s="156">
        <v>165000</v>
      </c>
      <c r="H27" s="172">
        <f t="shared" si="0"/>
        <v>4400</v>
      </c>
      <c r="I27" s="213"/>
      <c r="J27" s="8"/>
      <c r="K27" s="8"/>
      <c r="L27" s="8"/>
      <c r="M27" s="8"/>
      <c r="N27" s="8"/>
      <c r="O27" s="8"/>
      <c r="P27" s="8"/>
    </row>
    <row r="28" spans="1:16" s="4" customFormat="1" ht="22.5">
      <c r="A28" s="163" t="s">
        <v>85</v>
      </c>
      <c r="B28" s="164" t="s">
        <v>73</v>
      </c>
      <c r="C28" s="157" t="s">
        <v>105</v>
      </c>
      <c r="D28" s="167" t="s">
        <v>205</v>
      </c>
      <c r="E28" s="158">
        <v>499000</v>
      </c>
      <c r="F28" s="170">
        <v>445000</v>
      </c>
      <c r="G28" s="158">
        <v>445000</v>
      </c>
      <c r="H28" s="173">
        <f>E28-G28</f>
        <v>54000</v>
      </c>
      <c r="I28" s="216"/>
      <c r="J28" s="183">
        <f>SUM(E20:E28)</f>
        <v>3229400</v>
      </c>
      <c r="K28" s="8"/>
      <c r="L28" s="8"/>
      <c r="M28" s="8"/>
      <c r="N28" s="8"/>
      <c r="O28" s="8"/>
      <c r="P28" s="8"/>
    </row>
    <row r="29" spans="1:16" s="4" customFormat="1" ht="22.5">
      <c r="A29" s="69"/>
      <c r="B29" s="102"/>
      <c r="C29" s="102"/>
      <c r="D29" s="200" t="s">
        <v>223</v>
      </c>
      <c r="E29" s="103"/>
      <c r="F29" s="103"/>
      <c r="G29" s="103"/>
      <c r="H29" s="12"/>
      <c r="I29" s="69"/>
      <c r="J29" s="8"/>
      <c r="K29" s="8"/>
      <c r="L29" s="8"/>
      <c r="M29" s="8"/>
      <c r="N29" s="8"/>
      <c r="O29" s="8"/>
      <c r="P29" s="8"/>
    </row>
    <row r="30" spans="1:16" s="99" customFormat="1" ht="24.75">
      <c r="A30" s="95" t="s">
        <v>63</v>
      </c>
      <c r="B30" s="95" t="s">
        <v>79</v>
      </c>
      <c r="C30" s="96" t="s">
        <v>61</v>
      </c>
      <c r="D30" s="97" t="s">
        <v>65</v>
      </c>
      <c r="E30" s="96" t="s">
        <v>80</v>
      </c>
      <c r="F30" s="97" t="s">
        <v>82</v>
      </c>
      <c r="G30" s="96" t="s">
        <v>83</v>
      </c>
      <c r="H30" s="98" t="s">
        <v>84</v>
      </c>
      <c r="I30" s="115" t="s">
        <v>182</v>
      </c>
      <c r="J30" s="52"/>
      <c r="K30" s="52"/>
      <c r="L30" s="52"/>
      <c r="M30" s="52"/>
      <c r="N30" s="52"/>
      <c r="O30" s="52"/>
      <c r="P30" s="52"/>
    </row>
    <row r="31" spans="1:16" s="99" customFormat="1" ht="24.75">
      <c r="A31" s="100"/>
      <c r="B31" s="100"/>
      <c r="C31" s="101"/>
      <c r="D31" s="53"/>
      <c r="E31" s="101" t="s">
        <v>81</v>
      </c>
      <c r="F31" s="53"/>
      <c r="G31" s="101"/>
      <c r="H31" s="84"/>
      <c r="I31" s="116" t="s">
        <v>181</v>
      </c>
      <c r="J31" s="52"/>
      <c r="K31" s="52"/>
      <c r="L31" s="52"/>
      <c r="M31" s="52"/>
      <c r="N31" s="52"/>
      <c r="O31" s="52"/>
      <c r="P31" s="52"/>
    </row>
    <row r="32" spans="1:16" s="4" customFormat="1" ht="22.5">
      <c r="A32" s="148" t="s">
        <v>85</v>
      </c>
      <c r="B32" s="149" t="s">
        <v>73</v>
      </c>
      <c r="C32" s="159" t="s">
        <v>72</v>
      </c>
      <c r="D32" s="165" t="s">
        <v>201</v>
      </c>
      <c r="E32" s="160">
        <v>876500</v>
      </c>
      <c r="F32" s="168">
        <v>780000</v>
      </c>
      <c r="G32" s="161">
        <v>780000</v>
      </c>
      <c r="H32" s="171">
        <f>E32-G32</f>
        <v>96500</v>
      </c>
      <c r="I32" s="162"/>
      <c r="J32" s="8"/>
      <c r="K32" s="8"/>
      <c r="L32" s="8"/>
      <c r="M32" s="8"/>
      <c r="N32" s="8"/>
      <c r="O32" s="8"/>
      <c r="P32" s="8"/>
    </row>
    <row r="33" spans="1:16" s="4" customFormat="1" ht="22.5">
      <c r="A33" s="201" t="s">
        <v>85</v>
      </c>
      <c r="B33" s="202" t="s">
        <v>73</v>
      </c>
      <c r="C33" s="203" t="s">
        <v>72</v>
      </c>
      <c r="D33" s="204" t="s">
        <v>202</v>
      </c>
      <c r="E33" s="205">
        <v>800000</v>
      </c>
      <c r="F33" s="206">
        <v>479000</v>
      </c>
      <c r="G33" s="205">
        <v>479000</v>
      </c>
      <c r="H33" s="207">
        <f>E33-G33</f>
        <v>321000</v>
      </c>
      <c r="I33" s="208"/>
      <c r="J33" s="8"/>
      <c r="K33" s="8"/>
      <c r="L33" s="8"/>
      <c r="M33" s="8"/>
      <c r="N33" s="8"/>
      <c r="O33" s="8"/>
      <c r="P33" s="8"/>
    </row>
    <row r="34" spans="1:16" s="4" customFormat="1" ht="22.5">
      <c r="A34" s="243" t="s">
        <v>4</v>
      </c>
      <c r="B34" s="243"/>
      <c r="C34" s="243"/>
      <c r="D34" s="243"/>
      <c r="E34" s="209">
        <f>SUM(E8:E33)</f>
        <v>12976900</v>
      </c>
      <c r="F34" s="209">
        <f>SUM(F8:F33)</f>
        <v>10778500</v>
      </c>
      <c r="G34" s="210">
        <f>SUM(G8:G33)</f>
        <v>5175500</v>
      </c>
      <c r="H34" s="209">
        <f>SUM(H8:H33)</f>
        <v>7801400</v>
      </c>
      <c r="I34" s="217">
        <f>SUM(I8:I33)</f>
        <v>5603000</v>
      </c>
      <c r="J34" s="8"/>
      <c r="K34" s="8"/>
      <c r="L34" s="8"/>
      <c r="M34" s="8"/>
      <c r="N34" s="8"/>
      <c r="O34" s="8"/>
      <c r="P34" s="8"/>
    </row>
    <row r="35" spans="1:16" s="4" customFormat="1" ht="22.5">
      <c r="A35" s="8"/>
      <c r="B35" s="8"/>
      <c r="C35" s="8"/>
      <c r="D35" s="8"/>
      <c r="E35" s="8"/>
      <c r="F35" s="8"/>
      <c r="G35" s="8"/>
      <c r="H35" s="9"/>
      <c r="I35" s="8"/>
      <c r="J35" s="8"/>
      <c r="K35" s="8"/>
      <c r="L35" s="8"/>
      <c r="M35" s="8"/>
      <c r="N35" s="8"/>
      <c r="O35" s="8"/>
      <c r="P35" s="8"/>
    </row>
    <row r="36" spans="1:9" s="22" customFormat="1" ht="22.5">
      <c r="A36" s="16"/>
      <c r="B36" s="16"/>
      <c r="C36" s="16"/>
      <c r="D36" s="16"/>
      <c r="E36" s="16"/>
      <c r="F36" s="16"/>
      <c r="G36" s="16"/>
      <c r="H36" s="16"/>
      <c r="I36" s="4"/>
    </row>
    <row r="37" spans="1:9" s="22" customFormat="1" ht="22.5">
      <c r="A37" s="17"/>
      <c r="B37" s="18"/>
      <c r="C37" s="18"/>
      <c r="D37" s="19"/>
      <c r="E37" s="8"/>
      <c r="F37" s="20"/>
      <c r="G37" s="8"/>
      <c r="H37" s="71"/>
      <c r="I37" s="4"/>
    </row>
    <row r="38" spans="1:9" s="22" customFormat="1" ht="22.5">
      <c r="A38" s="232"/>
      <c r="B38" s="232"/>
      <c r="C38" s="232"/>
      <c r="D38" s="232"/>
      <c r="E38" s="232"/>
      <c r="F38" s="232"/>
      <c r="G38" s="232"/>
      <c r="H38" s="232"/>
      <c r="I38" s="232"/>
    </row>
    <row r="39" spans="1:9" s="22" customFormat="1" ht="22.5">
      <c r="A39" s="16"/>
      <c r="B39" s="16"/>
      <c r="C39" s="16"/>
      <c r="D39" s="16"/>
      <c r="E39" s="16"/>
      <c r="F39" s="16"/>
      <c r="G39" s="16"/>
      <c r="H39" s="16"/>
      <c r="I39" s="4"/>
    </row>
    <row r="40" spans="1:9" s="22" customFormat="1" ht="22.5">
      <c r="A40" s="16"/>
      <c r="B40" s="16"/>
      <c r="C40" s="16"/>
      <c r="D40" s="16"/>
      <c r="E40" s="16"/>
      <c r="F40" s="16"/>
      <c r="G40" s="16"/>
      <c r="H40" s="16"/>
      <c r="I40" s="4"/>
    </row>
    <row r="41" spans="1:16" ht="22.5">
      <c r="A41" s="242"/>
      <c r="B41" s="242"/>
      <c r="C41" s="242"/>
      <c r="D41" s="242"/>
      <c r="E41" s="242"/>
      <c r="F41" s="20"/>
      <c r="G41" s="8"/>
      <c r="H41" s="71"/>
      <c r="I41" s="4"/>
      <c r="J41"/>
      <c r="K41"/>
      <c r="L41"/>
      <c r="M41"/>
      <c r="N41"/>
      <c r="O41"/>
      <c r="P41"/>
    </row>
  </sheetData>
  <sheetProtection/>
  <mergeCells count="6">
    <mergeCell ref="A41:E41"/>
    <mergeCell ref="A1:I1"/>
    <mergeCell ref="A2:I2"/>
    <mergeCell ref="A3:I3"/>
    <mergeCell ref="A34:D34"/>
    <mergeCell ref="A38:I38"/>
  </mergeCells>
  <printOptions/>
  <pageMargins left="0.31496062992125984" right="0.11811023622047245" top="1.535433070866142" bottom="0.15748031496062992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98" zoomScaleSheetLayoutView="98" zoomScalePageLayoutView="0" workbookViewId="0" topLeftCell="A16">
      <selection activeCell="G29" sqref="G29"/>
    </sheetView>
  </sheetViews>
  <sheetFormatPr defaultColWidth="9.140625" defaultRowHeight="12.75"/>
  <cols>
    <col min="1" max="6" width="9.140625" style="4" customWidth="1"/>
    <col min="7" max="7" width="10.28125" style="4" customWidth="1"/>
    <col min="8" max="8" width="15.140625" style="4" customWidth="1"/>
    <col min="9" max="9" width="63.57421875" style="0" customWidth="1"/>
  </cols>
  <sheetData>
    <row r="1" spans="1:8" ht="24.75">
      <c r="A1" s="224" t="s">
        <v>20</v>
      </c>
      <c r="B1" s="224"/>
      <c r="C1" s="224"/>
      <c r="D1" s="224"/>
      <c r="E1" s="224"/>
      <c r="F1" s="224"/>
      <c r="G1" s="224"/>
      <c r="H1" s="224"/>
    </row>
    <row r="2" spans="1:8" ht="24.75">
      <c r="A2" s="224" t="s">
        <v>53</v>
      </c>
      <c r="B2" s="224"/>
      <c r="C2" s="224"/>
      <c r="D2" s="224"/>
      <c r="E2" s="224"/>
      <c r="F2" s="224"/>
      <c r="G2" s="224"/>
      <c r="H2" s="224"/>
    </row>
    <row r="3" spans="1:8" ht="24.75">
      <c r="A3" s="224" t="s">
        <v>239</v>
      </c>
      <c r="B3" s="224"/>
      <c r="C3" s="224"/>
      <c r="D3" s="224"/>
      <c r="E3" s="224"/>
      <c r="F3" s="224"/>
      <c r="G3" s="224"/>
      <c r="H3" s="224"/>
    </row>
    <row r="4" spans="1:8" ht="24.75">
      <c r="A4" s="52"/>
      <c r="B4" s="52"/>
      <c r="C4" s="52"/>
      <c r="D4" s="1"/>
      <c r="E4" s="1"/>
      <c r="F4" s="1"/>
      <c r="G4" s="1"/>
      <c r="H4" s="1"/>
    </row>
    <row r="5" spans="1:8" ht="24.75">
      <c r="A5" s="54" t="s">
        <v>309</v>
      </c>
      <c r="B5" s="54"/>
      <c r="C5" s="54"/>
      <c r="D5" s="1"/>
      <c r="E5" s="1"/>
      <c r="F5" s="1"/>
      <c r="G5" s="1"/>
      <c r="H5" s="1"/>
    </row>
    <row r="6" spans="1:8" ht="21">
      <c r="A6" s="1"/>
      <c r="B6" s="1" t="s">
        <v>207</v>
      </c>
      <c r="C6" s="1"/>
      <c r="D6" s="1"/>
      <c r="E6" s="1"/>
      <c r="F6" s="1"/>
      <c r="G6" s="1"/>
      <c r="H6" s="2">
        <v>25705038.26</v>
      </c>
    </row>
    <row r="7" spans="1:8" ht="21">
      <c r="A7" s="1"/>
      <c r="B7" s="1"/>
      <c r="C7" s="1"/>
      <c r="D7" s="1"/>
      <c r="E7" s="1"/>
      <c r="F7" s="1"/>
      <c r="G7" s="1"/>
      <c r="H7" s="1"/>
    </row>
    <row r="8" spans="1:8" ht="21">
      <c r="A8" s="1"/>
      <c r="B8" s="1"/>
      <c r="C8" s="1" t="s">
        <v>86</v>
      </c>
      <c r="D8" s="1"/>
      <c r="E8" s="1"/>
      <c r="F8" s="1"/>
      <c r="G8" s="1"/>
      <c r="H8" s="2">
        <v>69726592.02</v>
      </c>
    </row>
    <row r="9" spans="1:9" ht="21">
      <c r="A9" s="1"/>
      <c r="B9" s="1"/>
      <c r="C9" s="1" t="s">
        <v>87</v>
      </c>
      <c r="D9" s="1"/>
      <c r="E9" s="1"/>
      <c r="F9" s="1"/>
      <c r="G9" s="1"/>
      <c r="H9" s="2">
        <v>57843063.11</v>
      </c>
      <c r="I9" s="48"/>
    </row>
    <row r="10" spans="1:8" ht="21">
      <c r="A10" s="1"/>
      <c r="B10" s="6"/>
      <c r="C10" s="1" t="s">
        <v>10</v>
      </c>
      <c r="D10" s="1"/>
      <c r="E10" s="1"/>
      <c r="F10" s="1"/>
      <c r="G10" s="1"/>
      <c r="H10" s="2">
        <f>H8-H9</f>
        <v>11883528.909999996</v>
      </c>
    </row>
    <row r="11" spans="1:8" ht="21">
      <c r="A11" s="1"/>
      <c r="B11" s="6"/>
      <c r="C11" s="1" t="s">
        <v>6</v>
      </c>
      <c r="D11" s="1"/>
      <c r="E11" s="1"/>
      <c r="F11" s="1"/>
      <c r="G11" s="1"/>
      <c r="H11" s="2">
        <f>H10*25/100</f>
        <v>2970882.2274999986</v>
      </c>
    </row>
    <row r="12" spans="1:8" ht="21.75" thickBot="1">
      <c r="A12" s="1"/>
      <c r="B12" s="1"/>
      <c r="C12" s="1" t="s">
        <v>236</v>
      </c>
      <c r="D12" s="1"/>
      <c r="E12" s="1"/>
      <c r="F12" s="1"/>
      <c r="G12" s="1"/>
      <c r="H12" s="46">
        <f>H10-H11</f>
        <v>8912646.682499997</v>
      </c>
    </row>
    <row r="13" spans="1:8" ht="21.75" thickTop="1">
      <c r="A13" s="1"/>
      <c r="B13" s="1"/>
      <c r="C13" s="1"/>
      <c r="D13" s="1"/>
      <c r="E13" s="1"/>
      <c r="F13" s="1"/>
      <c r="G13" s="1"/>
      <c r="H13" s="1"/>
    </row>
    <row r="14" spans="1:8" ht="21">
      <c r="A14" s="1"/>
      <c r="B14" s="1" t="s">
        <v>7</v>
      </c>
      <c r="C14" s="1"/>
      <c r="D14" s="1"/>
      <c r="E14" s="1"/>
      <c r="F14" s="1"/>
      <c r="G14" s="1"/>
      <c r="H14" s="1"/>
    </row>
    <row r="15" spans="1:8" ht="21">
      <c r="A15" s="1"/>
      <c r="B15" s="1"/>
      <c r="C15" s="1"/>
      <c r="D15" s="1"/>
      <c r="E15" s="1"/>
      <c r="F15" s="1"/>
      <c r="G15" s="1"/>
      <c r="H15" s="1"/>
    </row>
    <row r="16" spans="1:8" ht="21">
      <c r="A16" s="1"/>
      <c r="B16" s="1"/>
      <c r="C16" s="1" t="s">
        <v>208</v>
      </c>
      <c r="D16" s="1"/>
      <c r="E16" s="1"/>
      <c r="F16" s="1"/>
      <c r="G16" s="1"/>
      <c r="H16" s="2">
        <f>SUM(H6)</f>
        <v>25705038.26</v>
      </c>
    </row>
    <row r="17" spans="1:8" ht="21">
      <c r="A17" s="1"/>
      <c r="B17" s="6" t="s">
        <v>8</v>
      </c>
      <c r="C17" s="1" t="s">
        <v>257</v>
      </c>
      <c r="D17" s="1"/>
      <c r="E17" s="1"/>
      <c r="F17" s="1"/>
      <c r="G17" s="1"/>
      <c r="H17" s="2">
        <f>SUM(H11)</f>
        <v>2970882.2274999986</v>
      </c>
    </row>
    <row r="18" spans="1:8" ht="21.75" thickBot="1">
      <c r="A18" s="1"/>
      <c r="B18" s="1"/>
      <c r="C18" s="1" t="s">
        <v>88</v>
      </c>
      <c r="D18" s="1"/>
      <c r="E18" s="1"/>
      <c r="F18" s="1"/>
      <c r="G18" s="1"/>
      <c r="H18" s="50">
        <f>H16+H17</f>
        <v>28675920.4875</v>
      </c>
    </row>
    <row r="19" spans="1:8" ht="21.75" thickTop="1">
      <c r="A19" s="1"/>
      <c r="B19" s="1"/>
      <c r="C19" s="1"/>
      <c r="D19" s="1"/>
      <c r="E19" s="1"/>
      <c r="F19" s="1"/>
      <c r="G19" s="1"/>
      <c r="H19" s="3"/>
    </row>
    <row r="20" spans="1:8" s="22" customFormat="1" ht="21">
      <c r="A20" s="1"/>
      <c r="B20" s="1"/>
      <c r="C20" s="1"/>
      <c r="D20" s="1"/>
      <c r="E20" s="1"/>
      <c r="F20" s="1"/>
      <c r="G20" s="1"/>
      <c r="H20" s="3"/>
    </row>
    <row r="21" spans="1:3" s="131" customFormat="1" ht="22.5">
      <c r="A21" s="130"/>
      <c r="B21" s="130"/>
      <c r="C21" s="130"/>
    </row>
    <row r="22" spans="1:3" s="131" customFormat="1" ht="22.5">
      <c r="A22" s="132"/>
      <c r="B22" s="133"/>
      <c r="C22" s="134"/>
    </row>
    <row r="23" spans="1:3" s="131" customFormat="1" ht="22.5">
      <c r="A23" s="130"/>
      <c r="B23" s="130"/>
      <c r="C23" s="130"/>
    </row>
    <row r="24" spans="1:3" s="131" customFormat="1" ht="22.5">
      <c r="A24" s="130"/>
      <c r="B24" s="130"/>
      <c r="C24" s="130"/>
    </row>
    <row r="25" spans="1:3" s="131" customFormat="1" ht="22.5">
      <c r="A25" s="130"/>
      <c r="B25" s="130"/>
      <c r="C25" s="130"/>
    </row>
    <row r="26" spans="1:3" s="131" customFormat="1" ht="22.5">
      <c r="A26" s="130"/>
      <c r="B26" s="130"/>
      <c r="C26" s="130"/>
    </row>
    <row r="27" spans="1:4" s="22" customFormat="1" ht="14.25">
      <c r="A27" s="245"/>
      <c r="B27" s="245"/>
      <c r="C27" s="245"/>
      <c r="D27" s="245"/>
    </row>
    <row r="28" spans="1:8" s="22" customFormat="1" ht="21">
      <c r="A28" s="244"/>
      <c r="B28" s="244"/>
      <c r="C28" s="244"/>
      <c r="D28" s="244"/>
      <c r="E28" s="244"/>
      <c r="F28" s="244"/>
      <c r="G28" s="244"/>
      <c r="H28" s="244"/>
    </row>
    <row r="29" spans="1:8" ht="21">
      <c r="A29" s="5"/>
      <c r="B29" s="5"/>
      <c r="C29" s="5"/>
      <c r="D29" s="5"/>
      <c r="E29" s="5"/>
      <c r="F29" s="5"/>
      <c r="G29" s="5"/>
      <c r="H29" s="1"/>
    </row>
    <row r="30" spans="1:8" ht="21">
      <c r="A30" s="1"/>
      <c r="B30" s="1"/>
      <c r="C30" s="1"/>
      <c r="D30" s="1"/>
      <c r="E30" s="1"/>
      <c r="F30" s="1"/>
      <c r="G30" s="1"/>
      <c r="H30" s="1"/>
    </row>
    <row r="31" spans="1:8" ht="21">
      <c r="A31" s="1"/>
      <c r="B31" s="1"/>
      <c r="C31" s="1"/>
      <c r="D31" s="1"/>
      <c r="E31" s="1"/>
      <c r="F31" s="1"/>
      <c r="G31" s="1"/>
      <c r="H31" s="1"/>
    </row>
    <row r="32" spans="1:8" ht="21">
      <c r="A32" s="1"/>
      <c r="B32" s="1"/>
      <c r="C32" s="1"/>
      <c r="D32" s="1"/>
      <c r="E32" s="1"/>
      <c r="F32" s="1"/>
      <c r="G32" s="1"/>
      <c r="H32" s="1"/>
    </row>
    <row r="33" spans="1:8" ht="21">
      <c r="A33" s="1"/>
      <c r="B33" s="1"/>
      <c r="C33" s="1"/>
      <c r="D33" s="1"/>
      <c r="E33" s="1"/>
      <c r="F33" s="1"/>
      <c r="G33" s="1"/>
      <c r="H33" s="1"/>
    </row>
  </sheetData>
  <sheetProtection/>
  <mergeCells count="5">
    <mergeCell ref="A28:H28"/>
    <mergeCell ref="A27:D27"/>
    <mergeCell ref="A1:H1"/>
    <mergeCell ref="A2:H2"/>
    <mergeCell ref="A3:H3"/>
  </mergeCells>
  <printOptions/>
  <pageMargins left="1.377952755905511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11:D11"/>
  <sheetViews>
    <sheetView tabSelected="1" view="pageBreakPreview" zoomScale="95" zoomScaleSheetLayoutView="95" zoomScalePageLayoutView="0" workbookViewId="0" topLeftCell="A1">
      <selection activeCell="G12" sqref="G12"/>
    </sheetView>
  </sheetViews>
  <sheetFormatPr defaultColWidth="9.140625" defaultRowHeight="12.75"/>
  <cols>
    <col min="6" max="6" width="9.140625" style="218" customWidth="1"/>
  </cols>
  <sheetData>
    <row r="11" ht="38.25">
      <c r="D11" s="219" t="s">
        <v>310</v>
      </c>
    </row>
  </sheetData>
  <sheetProtection/>
  <printOptions/>
  <pageMargins left="1.4960629921259843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="96" zoomScaleSheetLayoutView="96" zoomScalePageLayoutView="0" workbookViewId="0" topLeftCell="A40">
      <selection activeCell="I16" sqref="I16"/>
    </sheetView>
  </sheetViews>
  <sheetFormatPr defaultColWidth="9.140625" defaultRowHeight="12.75"/>
  <cols>
    <col min="1" max="8" width="9.140625" style="114" customWidth="1"/>
    <col min="9" max="9" width="11.140625" style="114" customWidth="1"/>
    <col min="10" max="10" width="9.140625" style="112" customWidth="1"/>
    <col min="11" max="11" width="26.8515625" style="0" customWidth="1"/>
    <col min="12" max="12" width="26.28125" style="0" customWidth="1"/>
  </cols>
  <sheetData>
    <row r="1" spans="1:10" ht="21">
      <c r="A1" s="223" t="s">
        <v>20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21">
      <c r="A2" s="223" t="s">
        <v>53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21">
      <c r="A3" s="223" t="s">
        <v>238</v>
      </c>
      <c r="B3" s="223"/>
      <c r="C3" s="223"/>
      <c r="D3" s="223"/>
      <c r="E3" s="223"/>
      <c r="F3" s="223"/>
      <c r="G3" s="223"/>
      <c r="H3" s="223"/>
      <c r="I3" s="223"/>
      <c r="J3" s="223"/>
    </row>
    <row r="5" ht="18.75">
      <c r="A5" s="129" t="s">
        <v>141</v>
      </c>
    </row>
    <row r="6" ht="18.75">
      <c r="B6" s="114" t="s">
        <v>142</v>
      </c>
    </row>
    <row r="7" ht="18.75">
      <c r="A7" s="114" t="s">
        <v>143</v>
      </c>
    </row>
    <row r="8" ht="18.75">
      <c r="A8" s="114" t="s">
        <v>144</v>
      </c>
    </row>
    <row r="9" ht="18.75">
      <c r="A9" s="114" t="s">
        <v>145</v>
      </c>
    </row>
    <row r="10" ht="18.75">
      <c r="A10" s="114" t="s">
        <v>146</v>
      </c>
    </row>
    <row r="11" ht="18.75">
      <c r="A11" s="114" t="s">
        <v>147</v>
      </c>
    </row>
    <row r="12" ht="18.75">
      <c r="A12" s="114" t="s">
        <v>148</v>
      </c>
    </row>
    <row r="13" ht="18.75">
      <c r="A13" s="114" t="s">
        <v>149</v>
      </c>
    </row>
    <row r="15" ht="18.75">
      <c r="A15" s="114" t="s">
        <v>150</v>
      </c>
    </row>
    <row r="16" ht="18.75">
      <c r="A16" s="129" t="s">
        <v>151</v>
      </c>
    </row>
    <row r="18" ht="18.75">
      <c r="A18" s="114" t="s">
        <v>152</v>
      </c>
    </row>
    <row r="19" ht="18.75">
      <c r="A19" s="114" t="s">
        <v>153</v>
      </c>
    </row>
    <row r="20" ht="18.75">
      <c r="A20" s="114" t="s">
        <v>154</v>
      </c>
    </row>
    <row r="21" ht="18.75">
      <c r="A21" s="114" t="s">
        <v>155</v>
      </c>
    </row>
    <row r="22" ht="21.75">
      <c r="A22" s="113"/>
    </row>
    <row r="23" ht="21.75">
      <c r="A23" s="113"/>
    </row>
    <row r="24" ht="21.75">
      <c r="A24" s="113"/>
    </row>
    <row r="25" ht="21.75">
      <c r="A25" s="113"/>
    </row>
    <row r="26" ht="21.75">
      <c r="A26" s="113"/>
    </row>
    <row r="27" ht="21.75">
      <c r="A27" s="113"/>
    </row>
    <row r="28" ht="21.75">
      <c r="A28" s="113"/>
    </row>
    <row r="29" ht="21.75">
      <c r="A29" s="113"/>
    </row>
    <row r="30" ht="21.75">
      <c r="A30" s="113"/>
    </row>
    <row r="31" ht="21.75">
      <c r="A31" s="113"/>
    </row>
    <row r="32" ht="21.75">
      <c r="A32" s="113"/>
    </row>
    <row r="33" ht="21.75">
      <c r="A33" s="113"/>
    </row>
    <row r="34" ht="21.75">
      <c r="A34" s="113"/>
    </row>
    <row r="35" ht="21.75">
      <c r="A35" s="113"/>
    </row>
    <row r="36" ht="21.75">
      <c r="A36" s="113"/>
    </row>
    <row r="37" ht="21.75">
      <c r="A37" s="113"/>
    </row>
    <row r="38" ht="21.75">
      <c r="A38" s="113"/>
    </row>
    <row r="39" ht="21.75">
      <c r="A39" s="113"/>
    </row>
    <row r="40" ht="21.75">
      <c r="A40" s="113"/>
    </row>
    <row r="41" ht="21.75">
      <c r="A41" s="113"/>
    </row>
    <row r="42" ht="21.75">
      <c r="A42" s="113"/>
    </row>
    <row r="43" ht="21.75">
      <c r="A43" s="113"/>
    </row>
    <row r="44" ht="21.75">
      <c r="A44" s="113"/>
    </row>
    <row r="45" ht="21.75">
      <c r="A45" s="113"/>
    </row>
    <row r="46" ht="21.75">
      <c r="A46" s="113"/>
    </row>
    <row r="47" ht="21.75">
      <c r="A47" s="113"/>
    </row>
    <row r="48" ht="21.75">
      <c r="A48" s="113"/>
    </row>
    <row r="49" ht="21.75">
      <c r="A49" s="113"/>
    </row>
    <row r="50" ht="21.75">
      <c r="A50" s="113"/>
    </row>
    <row r="51" ht="18.75">
      <c r="A51" s="113"/>
    </row>
    <row r="53" ht="18.75">
      <c r="A53" s="129" t="s">
        <v>156</v>
      </c>
    </row>
    <row r="54" ht="18.75">
      <c r="A54" s="114" t="s">
        <v>157</v>
      </c>
    </row>
    <row r="55" ht="18.75">
      <c r="B55" s="114" t="s">
        <v>158</v>
      </c>
    </row>
    <row r="56" ht="18.75">
      <c r="B56" s="114" t="s">
        <v>159</v>
      </c>
    </row>
    <row r="57" ht="18.75">
      <c r="A57" s="114" t="s">
        <v>160</v>
      </c>
    </row>
    <row r="58" ht="18.75">
      <c r="A58" s="114" t="s">
        <v>161</v>
      </c>
    </row>
    <row r="83" ht="18.75">
      <c r="A83" s="129"/>
    </row>
    <row r="85" ht="18.75">
      <c r="B85" s="129"/>
    </row>
  </sheetData>
  <sheetProtection/>
  <mergeCells count="3">
    <mergeCell ref="A1:J1"/>
    <mergeCell ref="A2:J2"/>
    <mergeCell ref="A3:J3"/>
  </mergeCells>
  <printOptions/>
  <pageMargins left="1.4960629921259843" right="0.31496062992125984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F37"/>
  <sheetViews>
    <sheetView view="pageBreakPreview" zoomScale="91" zoomScaleSheetLayoutView="91" zoomScalePageLayoutView="0" workbookViewId="0" topLeftCell="A28">
      <selection activeCell="E1" sqref="E1:G16384"/>
    </sheetView>
  </sheetViews>
  <sheetFormatPr defaultColWidth="9.140625" defaultRowHeight="12.75"/>
  <cols>
    <col min="1" max="1" width="33.57421875" style="21" customWidth="1"/>
    <col min="2" max="2" width="17.57421875" style="35" customWidth="1"/>
    <col min="3" max="3" width="23.8515625" style="41" customWidth="1"/>
    <col min="4" max="4" width="18.8515625" style="21" customWidth="1"/>
    <col min="5" max="5" width="18.28125" style="35" customWidth="1"/>
    <col min="6" max="6" width="20.140625" style="192" customWidth="1"/>
    <col min="7" max="7" width="27.7109375" style="0" customWidth="1"/>
  </cols>
  <sheetData>
    <row r="1" spans="1:4" ht="24.75">
      <c r="A1" s="224" t="s">
        <v>20</v>
      </c>
      <c r="B1" s="224"/>
      <c r="C1" s="224"/>
      <c r="D1" s="224"/>
    </row>
    <row r="2" spans="1:4" ht="24.75">
      <c r="A2" s="224" t="s">
        <v>53</v>
      </c>
      <c r="B2" s="224"/>
      <c r="C2" s="224"/>
      <c r="D2" s="224"/>
    </row>
    <row r="3" spans="1:4" ht="24.75">
      <c r="A3" s="224" t="s">
        <v>239</v>
      </c>
      <c r="B3" s="224"/>
      <c r="C3" s="224"/>
      <c r="D3" s="224"/>
    </row>
    <row r="4" spans="1:4" ht="24.75">
      <c r="A4" s="225" t="s">
        <v>136</v>
      </c>
      <c r="B4" s="225"/>
      <c r="C4" s="225"/>
      <c r="D4" s="225"/>
    </row>
    <row r="5" spans="1:6" ht="24.75">
      <c r="A5" s="23" t="s">
        <v>102</v>
      </c>
      <c r="B5" s="24" t="s">
        <v>21</v>
      </c>
      <c r="C5" s="226" t="s">
        <v>22</v>
      </c>
      <c r="D5" s="226"/>
      <c r="E5" s="106"/>
      <c r="F5" s="193"/>
    </row>
    <row r="6" spans="1:4" ht="24.75">
      <c r="A6" s="25"/>
      <c r="B6" s="26"/>
      <c r="C6" s="42" t="s">
        <v>23</v>
      </c>
      <c r="D6" s="42" t="s">
        <v>5</v>
      </c>
    </row>
    <row r="7" spans="1:4" ht="24.75">
      <c r="A7" s="27" t="s">
        <v>24</v>
      </c>
      <c r="B7" s="28"/>
      <c r="C7" s="42"/>
      <c r="D7" s="42"/>
    </row>
    <row r="8" spans="1:4" ht="24.75">
      <c r="A8" s="29" t="s">
        <v>25</v>
      </c>
      <c r="B8" s="28">
        <v>13180894</v>
      </c>
      <c r="C8" s="30" t="s">
        <v>175</v>
      </c>
      <c r="D8" s="28">
        <f>SUM(B8)</f>
        <v>13180894</v>
      </c>
    </row>
    <row r="9" spans="1:6" ht="24.75">
      <c r="A9" s="29" t="s">
        <v>28</v>
      </c>
      <c r="B9" s="28">
        <v>1394500</v>
      </c>
      <c r="C9" s="30" t="s">
        <v>26</v>
      </c>
      <c r="D9" s="28">
        <f aca="true" t="shared" si="0" ref="D9:D19">SUM(B9)</f>
        <v>1394500</v>
      </c>
      <c r="F9" s="194"/>
    </row>
    <row r="10" spans="1:4" ht="24.75">
      <c r="A10" s="29" t="s">
        <v>29</v>
      </c>
      <c r="B10" s="28">
        <v>1247800</v>
      </c>
      <c r="C10" s="31" t="s">
        <v>27</v>
      </c>
      <c r="D10" s="28">
        <f t="shared" si="0"/>
        <v>1247800</v>
      </c>
    </row>
    <row r="11" spans="1:4" ht="24.75">
      <c r="A11" s="29" t="s">
        <v>103</v>
      </c>
      <c r="B11" s="28">
        <v>1604047</v>
      </c>
      <c r="C11" s="32" t="s">
        <v>30</v>
      </c>
      <c r="D11" s="28">
        <f t="shared" si="0"/>
        <v>1604047</v>
      </c>
    </row>
    <row r="12" spans="1:4" ht="24.75">
      <c r="A12" s="29" t="s">
        <v>31</v>
      </c>
      <c r="B12" s="28">
        <v>1300400</v>
      </c>
      <c r="C12" s="32" t="s">
        <v>30</v>
      </c>
      <c r="D12" s="28">
        <f t="shared" si="0"/>
        <v>1300400</v>
      </c>
    </row>
    <row r="13" spans="1:4" ht="24.75">
      <c r="A13" s="29" t="s">
        <v>32</v>
      </c>
      <c r="B13" s="28">
        <v>267759</v>
      </c>
      <c r="C13" s="31" t="s">
        <v>27</v>
      </c>
      <c r="D13" s="28">
        <f t="shared" si="0"/>
        <v>267759</v>
      </c>
    </row>
    <row r="14" spans="1:4" ht="24.75">
      <c r="A14" s="29" t="s">
        <v>33</v>
      </c>
      <c r="B14" s="28">
        <v>103900</v>
      </c>
      <c r="C14" s="32" t="s">
        <v>34</v>
      </c>
      <c r="D14" s="28">
        <f t="shared" si="0"/>
        <v>103900</v>
      </c>
    </row>
    <row r="15" spans="1:4" ht="24.75">
      <c r="A15" s="29" t="s">
        <v>35</v>
      </c>
      <c r="B15" s="28">
        <v>166000</v>
      </c>
      <c r="C15" s="32" t="s">
        <v>36</v>
      </c>
      <c r="D15" s="28">
        <f t="shared" si="0"/>
        <v>166000</v>
      </c>
    </row>
    <row r="16" spans="1:4" ht="24.75">
      <c r="A16" s="29" t="s">
        <v>177</v>
      </c>
      <c r="B16" s="28">
        <v>100400</v>
      </c>
      <c r="C16" s="32" t="s">
        <v>178</v>
      </c>
      <c r="D16" s="28">
        <f t="shared" si="0"/>
        <v>100400</v>
      </c>
    </row>
    <row r="17" spans="1:4" ht="24.75">
      <c r="A17" s="29" t="s">
        <v>179</v>
      </c>
      <c r="B17" s="28">
        <v>190900</v>
      </c>
      <c r="C17" s="32" t="s">
        <v>178</v>
      </c>
      <c r="D17" s="28">
        <f t="shared" si="0"/>
        <v>190900</v>
      </c>
    </row>
    <row r="18" spans="1:6" s="21" customFormat="1" ht="24.75">
      <c r="A18" s="29" t="s">
        <v>37</v>
      </c>
      <c r="B18" s="28">
        <v>27000</v>
      </c>
      <c r="C18" s="32" t="s">
        <v>50</v>
      </c>
      <c r="D18" s="28">
        <f t="shared" si="0"/>
        <v>27000</v>
      </c>
      <c r="E18" s="35"/>
      <c r="F18" s="35"/>
    </row>
    <row r="19" spans="1:6" s="21" customFormat="1" ht="24.75">
      <c r="A19" s="29" t="s">
        <v>176</v>
      </c>
      <c r="B19" s="28">
        <v>19000</v>
      </c>
      <c r="C19" s="32" t="s">
        <v>50</v>
      </c>
      <c r="D19" s="28">
        <f t="shared" si="0"/>
        <v>19000</v>
      </c>
      <c r="E19" s="35"/>
      <c r="F19" s="35"/>
    </row>
    <row r="20" spans="1:6" s="21" customFormat="1" ht="24.75">
      <c r="A20" s="33" t="s">
        <v>38</v>
      </c>
      <c r="B20" s="28"/>
      <c r="C20" s="42"/>
      <c r="D20" s="28"/>
      <c r="E20" s="35"/>
      <c r="F20" s="35"/>
    </row>
    <row r="21" spans="1:6" s="21" customFormat="1" ht="24.75">
      <c r="A21" s="29" t="s">
        <v>39</v>
      </c>
      <c r="B21" s="28">
        <v>3787657.96</v>
      </c>
      <c r="C21" s="32" t="s">
        <v>40</v>
      </c>
      <c r="D21" s="28">
        <f>SUM(B21)</f>
        <v>3787657.96</v>
      </c>
      <c r="E21" s="35"/>
      <c r="F21" s="35"/>
    </row>
    <row r="22" spans="1:6" s="21" customFormat="1" ht="24.75">
      <c r="A22" s="29" t="s">
        <v>41</v>
      </c>
      <c r="B22" s="28">
        <v>804775</v>
      </c>
      <c r="C22" s="32" t="s">
        <v>40</v>
      </c>
      <c r="D22" s="28">
        <f aca="true" t="shared" si="1" ref="D22:D30">SUM(B22)</f>
        <v>804775</v>
      </c>
      <c r="E22" s="35"/>
      <c r="F22" s="35"/>
    </row>
    <row r="23" spans="1:6" s="21" customFormat="1" ht="24.75">
      <c r="A23" s="29" t="s">
        <v>42</v>
      </c>
      <c r="B23" s="28">
        <v>12709950</v>
      </c>
      <c r="C23" s="32" t="s">
        <v>40</v>
      </c>
      <c r="D23" s="28">
        <f t="shared" si="1"/>
        <v>12709950</v>
      </c>
      <c r="E23" s="35"/>
      <c r="F23" s="35"/>
    </row>
    <row r="24" spans="1:6" s="21" customFormat="1" ht="24.75">
      <c r="A24" s="29" t="s">
        <v>43</v>
      </c>
      <c r="B24" s="28">
        <v>1390785.55</v>
      </c>
      <c r="C24" s="32" t="s">
        <v>40</v>
      </c>
      <c r="D24" s="28">
        <f t="shared" si="1"/>
        <v>1390785.55</v>
      </c>
      <c r="E24" s="35"/>
      <c r="F24" s="35"/>
    </row>
    <row r="25" spans="1:6" s="21" customFormat="1" ht="24.75">
      <c r="A25" s="29" t="s">
        <v>44</v>
      </c>
      <c r="B25" s="28">
        <v>200700</v>
      </c>
      <c r="C25" s="32" t="s">
        <v>40</v>
      </c>
      <c r="D25" s="28">
        <f t="shared" si="1"/>
        <v>200700</v>
      </c>
      <c r="E25" s="35"/>
      <c r="F25" s="35"/>
    </row>
    <row r="26" spans="1:6" s="21" customFormat="1" ht="24.75">
      <c r="A26" s="29" t="s">
        <v>45</v>
      </c>
      <c r="B26" s="28">
        <v>1398862</v>
      </c>
      <c r="C26" s="32" t="s">
        <v>40</v>
      </c>
      <c r="D26" s="28">
        <f t="shared" si="1"/>
        <v>1398862</v>
      </c>
      <c r="E26" s="35"/>
      <c r="F26" s="35"/>
    </row>
    <row r="27" spans="1:6" s="21" customFormat="1" ht="24.75">
      <c r="A27" s="29" t="s">
        <v>46</v>
      </c>
      <c r="B27" s="28">
        <v>963283</v>
      </c>
      <c r="C27" s="32" t="s">
        <v>40</v>
      </c>
      <c r="D27" s="28">
        <f t="shared" si="1"/>
        <v>963283</v>
      </c>
      <c r="E27" s="35"/>
      <c r="F27" s="35"/>
    </row>
    <row r="28" spans="1:6" s="21" customFormat="1" ht="24.75">
      <c r="A28" s="191" t="s">
        <v>47</v>
      </c>
      <c r="B28" s="189">
        <v>196225</v>
      </c>
      <c r="C28" s="32" t="s">
        <v>40</v>
      </c>
      <c r="D28" s="28">
        <f t="shared" si="1"/>
        <v>196225</v>
      </c>
      <c r="E28" s="35"/>
      <c r="F28" s="35"/>
    </row>
    <row r="29" spans="1:6" s="21" customFormat="1" ht="24.75">
      <c r="A29" s="191" t="s">
        <v>48</v>
      </c>
      <c r="B29" s="189">
        <v>1165870</v>
      </c>
      <c r="C29" s="32" t="s">
        <v>40</v>
      </c>
      <c r="D29" s="28">
        <f t="shared" si="1"/>
        <v>1165870</v>
      </c>
      <c r="E29" s="35"/>
      <c r="F29" s="35"/>
    </row>
    <row r="30" spans="1:4" ht="24.75">
      <c r="A30" s="190" t="s">
        <v>49</v>
      </c>
      <c r="B30" s="189">
        <v>39000</v>
      </c>
      <c r="C30" s="32" t="s">
        <v>50</v>
      </c>
      <c r="D30" s="28">
        <f t="shared" si="1"/>
        <v>39000</v>
      </c>
    </row>
    <row r="31" spans="1:6" ht="24.75">
      <c r="A31" s="101" t="s">
        <v>4</v>
      </c>
      <c r="B31" s="44">
        <f>SUM(B7:B30)</f>
        <v>42259708.51</v>
      </c>
      <c r="C31" s="45"/>
      <c r="D31" s="44">
        <f>SUM(D7:D30)</f>
        <v>42259708.51</v>
      </c>
      <c r="E31" s="104"/>
      <c r="F31" s="104"/>
    </row>
    <row r="32" spans="1:5" ht="22.5">
      <c r="A32" s="16"/>
      <c r="B32" s="16"/>
      <c r="C32" s="17"/>
      <c r="D32" s="4"/>
      <c r="E32" s="15"/>
    </row>
    <row r="33" spans="1:5" ht="24.75">
      <c r="A33" s="36"/>
      <c r="B33" s="37"/>
      <c r="C33" s="38"/>
      <c r="D33" s="39"/>
      <c r="E33" s="105"/>
    </row>
    <row r="34" spans="1:5" ht="22.5">
      <c r="A34" s="16"/>
      <c r="B34" s="16"/>
      <c r="C34" s="17"/>
      <c r="D34" s="4"/>
      <c r="E34" s="15"/>
    </row>
    <row r="35" spans="1:5" ht="22.5">
      <c r="A35" s="16"/>
      <c r="B35" s="16"/>
      <c r="C35" s="17"/>
      <c r="D35" s="4"/>
      <c r="E35" s="15"/>
    </row>
    <row r="36" spans="1:5" ht="22.5">
      <c r="A36" s="16"/>
      <c r="B36" s="16"/>
      <c r="C36" s="17"/>
      <c r="D36" s="4"/>
      <c r="E36" s="15"/>
    </row>
    <row r="37" ht="24.75">
      <c r="A37" s="43"/>
    </row>
  </sheetData>
  <sheetProtection/>
  <mergeCells count="5">
    <mergeCell ref="A1:D1"/>
    <mergeCell ref="A2:D2"/>
    <mergeCell ref="A3:D3"/>
    <mergeCell ref="A4:D4"/>
    <mergeCell ref="C5:D5"/>
  </mergeCells>
  <printOptions/>
  <pageMargins left="1.3779527559055118" right="0.31496062992125984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26"/>
  <sheetViews>
    <sheetView view="pageBreakPreview" zoomScaleSheetLayoutView="100" zoomScalePageLayoutView="0" workbookViewId="0" topLeftCell="A1">
      <selection activeCell="A22" sqref="A22:IV26"/>
    </sheetView>
  </sheetViews>
  <sheetFormatPr defaultColWidth="9.140625" defaultRowHeight="12.75"/>
  <cols>
    <col min="1" max="7" width="9.140625" style="8" customWidth="1"/>
    <col min="8" max="8" width="18.00390625" style="8" customWidth="1"/>
    <col min="9" max="9" width="9.140625" style="1" customWidth="1"/>
  </cols>
  <sheetData>
    <row r="1" spans="1:8" ht="24.75">
      <c r="A1" s="224" t="s">
        <v>20</v>
      </c>
      <c r="B1" s="224"/>
      <c r="C1" s="224"/>
      <c r="D1" s="224"/>
      <c r="E1" s="224"/>
      <c r="F1" s="224"/>
      <c r="G1" s="224"/>
      <c r="H1" s="224"/>
    </row>
    <row r="2" spans="1:8" ht="24.75">
      <c r="A2" s="224" t="s">
        <v>53</v>
      </c>
      <c r="B2" s="224"/>
      <c r="C2" s="224"/>
      <c r="D2" s="224"/>
      <c r="E2" s="224"/>
      <c r="F2" s="224"/>
      <c r="G2" s="224"/>
      <c r="H2" s="224"/>
    </row>
    <row r="3" spans="1:8" ht="24.75">
      <c r="A3" s="224" t="s">
        <v>239</v>
      </c>
      <c r="B3" s="224"/>
      <c r="C3" s="224"/>
      <c r="D3" s="224"/>
      <c r="E3" s="224"/>
      <c r="F3" s="224"/>
      <c r="G3" s="224"/>
      <c r="H3" s="224"/>
    </row>
    <row r="4" spans="1:8" ht="24.75">
      <c r="A4" s="52"/>
      <c r="B4" s="52"/>
      <c r="C4" s="52"/>
      <c r="D4" s="52"/>
      <c r="E4" s="52"/>
      <c r="F4" s="52"/>
      <c r="G4" s="52"/>
      <c r="H4" s="52"/>
    </row>
    <row r="5" ht="22.5">
      <c r="A5" s="56" t="s">
        <v>137</v>
      </c>
    </row>
    <row r="6" spans="1:8" ht="22.5">
      <c r="A6" s="8" t="s">
        <v>2</v>
      </c>
      <c r="H6" s="9"/>
    </row>
    <row r="7" ht="22.5">
      <c r="A7" s="8" t="s">
        <v>3</v>
      </c>
    </row>
    <row r="8" spans="2:8" ht="22.5">
      <c r="B8" s="8" t="s">
        <v>17</v>
      </c>
      <c r="H8" s="9">
        <v>34784356.6</v>
      </c>
    </row>
    <row r="9" spans="2:8" ht="22.5">
      <c r="B9" s="8" t="s">
        <v>13</v>
      </c>
      <c r="H9" s="9">
        <v>16078362.57</v>
      </c>
    </row>
    <row r="10" spans="2:8" ht="22.5">
      <c r="B10" s="8" t="s">
        <v>18</v>
      </c>
      <c r="H10" s="9">
        <v>0</v>
      </c>
    </row>
    <row r="11" spans="2:8" ht="22.5">
      <c r="B11" s="8" t="s">
        <v>14</v>
      </c>
      <c r="H11" s="9">
        <v>4414065.62</v>
      </c>
    </row>
    <row r="12" spans="2:8" ht="22.5">
      <c r="B12" s="8" t="s">
        <v>15</v>
      </c>
      <c r="H12" s="9">
        <v>11105276.98</v>
      </c>
    </row>
    <row r="13" spans="2:8" ht="22.5">
      <c r="B13" s="8" t="s">
        <v>19</v>
      </c>
      <c r="H13" s="9">
        <v>8.18</v>
      </c>
    </row>
    <row r="14" spans="2:8" ht="22.5">
      <c r="B14" s="8" t="s">
        <v>16</v>
      </c>
      <c r="H14" s="9">
        <v>20047.91</v>
      </c>
    </row>
    <row r="15" spans="5:8" ht="23.25" thickBot="1">
      <c r="E15" s="10" t="s">
        <v>4</v>
      </c>
      <c r="H15" s="11">
        <f>SUM(H8:H14)</f>
        <v>66402117.85999999</v>
      </c>
    </row>
    <row r="16" spans="5:8" ht="23.25" thickTop="1">
      <c r="E16" s="10"/>
      <c r="H16" s="12"/>
    </row>
    <row r="17" spans="5:8" ht="22.5">
      <c r="E17" s="10"/>
      <c r="H17" s="12"/>
    </row>
    <row r="18" spans="5:8" ht="22.5">
      <c r="E18" s="10"/>
      <c r="H18" s="12"/>
    </row>
    <row r="19" spans="5:8" ht="22.5">
      <c r="E19" s="10"/>
      <c r="H19" s="12"/>
    </row>
    <row r="22" spans="1:3" s="22" customFormat="1" ht="22.5">
      <c r="A22" s="16"/>
      <c r="B22" s="16"/>
      <c r="C22" s="16"/>
    </row>
    <row r="23" spans="1:3" s="22" customFormat="1" ht="22.5">
      <c r="A23" s="17"/>
      <c r="B23" s="18"/>
      <c r="C23" s="19"/>
    </row>
    <row r="24" spans="1:3" s="22" customFormat="1" ht="22.5">
      <c r="A24" s="16"/>
      <c r="B24" s="16"/>
      <c r="C24" s="16"/>
    </row>
    <row r="25" spans="1:3" s="22" customFormat="1" ht="22.5">
      <c r="A25" s="16"/>
      <c r="B25" s="16"/>
      <c r="C25" s="16"/>
    </row>
    <row r="26" spans="1:3" s="22" customFormat="1" ht="22.5">
      <c r="A26" s="16"/>
      <c r="B26" s="16"/>
      <c r="C26" s="16"/>
    </row>
  </sheetData>
  <sheetProtection/>
  <mergeCells count="3">
    <mergeCell ref="A1:H1"/>
    <mergeCell ref="A2:H2"/>
    <mergeCell ref="A3:H3"/>
  </mergeCells>
  <printOptions/>
  <pageMargins left="1.12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22"/>
  <sheetViews>
    <sheetView view="pageBreakPreview" zoomScaleSheetLayoutView="100" zoomScalePageLayoutView="0" workbookViewId="0" topLeftCell="A16">
      <selection activeCell="A18" sqref="A18:IV24"/>
    </sheetView>
  </sheetViews>
  <sheetFormatPr defaultColWidth="9.140625" defaultRowHeight="12.75"/>
  <cols>
    <col min="1" max="6" width="9.140625" style="8" customWidth="1"/>
    <col min="7" max="7" width="10.421875" style="8" customWidth="1"/>
    <col min="8" max="8" width="16.140625" style="8" customWidth="1"/>
    <col min="9" max="9" width="27.57421875" style="1" customWidth="1"/>
  </cols>
  <sheetData>
    <row r="1" spans="1:8" ht="24.75">
      <c r="A1" s="224" t="s">
        <v>20</v>
      </c>
      <c r="B1" s="224"/>
      <c r="C1" s="224"/>
      <c r="D1" s="224"/>
      <c r="E1" s="224"/>
      <c r="F1" s="224"/>
      <c r="G1" s="224"/>
      <c r="H1" s="224"/>
    </row>
    <row r="2" spans="1:8" ht="24.75">
      <c r="A2" s="224" t="s">
        <v>53</v>
      </c>
      <c r="B2" s="224"/>
      <c r="C2" s="224"/>
      <c r="D2" s="224"/>
      <c r="E2" s="224"/>
      <c r="F2" s="224"/>
      <c r="G2" s="224"/>
      <c r="H2" s="224"/>
    </row>
    <row r="3" spans="1:8" ht="24.75">
      <c r="A3" s="224" t="s">
        <v>239</v>
      </c>
      <c r="B3" s="224"/>
      <c r="C3" s="224"/>
      <c r="D3" s="224"/>
      <c r="E3" s="224"/>
      <c r="F3" s="224"/>
      <c r="G3" s="224"/>
      <c r="H3" s="224"/>
    </row>
    <row r="4" spans="1:8" ht="24.75">
      <c r="A4" s="52"/>
      <c r="B4" s="52"/>
      <c r="C4" s="52"/>
      <c r="D4" s="52"/>
      <c r="E4" s="52"/>
      <c r="F4" s="52"/>
      <c r="G4" s="52"/>
      <c r="H4" s="52"/>
    </row>
    <row r="5" ht="22.5">
      <c r="A5" s="56" t="s">
        <v>138</v>
      </c>
    </row>
    <row r="6" ht="22.5">
      <c r="H6" s="9"/>
    </row>
    <row r="8" spans="2:8" ht="22.5">
      <c r="B8" s="8" t="s">
        <v>224</v>
      </c>
      <c r="H8" s="9">
        <v>825543.35</v>
      </c>
    </row>
    <row r="9" spans="2:8" ht="22.5">
      <c r="B9" s="8" t="s">
        <v>225</v>
      </c>
      <c r="H9" s="9">
        <v>29151.31</v>
      </c>
    </row>
    <row r="10" spans="1:8" s="1" customFormat="1" ht="22.5">
      <c r="A10" s="8"/>
      <c r="B10" s="8" t="s">
        <v>135</v>
      </c>
      <c r="C10" s="8"/>
      <c r="D10" s="8"/>
      <c r="E10" s="8"/>
      <c r="F10" s="8"/>
      <c r="G10" s="8"/>
      <c r="H10" s="9">
        <v>206800</v>
      </c>
    </row>
    <row r="11" spans="1:8" s="1" customFormat="1" ht="22.5">
      <c r="A11" s="8"/>
      <c r="B11" s="8" t="s">
        <v>129</v>
      </c>
      <c r="C11" s="8"/>
      <c r="D11" s="8"/>
      <c r="E11" s="8"/>
      <c r="F11" s="8"/>
      <c r="G11" s="8"/>
      <c r="H11" s="9">
        <v>240800</v>
      </c>
    </row>
    <row r="12" spans="1:8" s="1" customFormat="1" ht="22.5">
      <c r="A12" s="8"/>
      <c r="B12" s="8"/>
      <c r="C12" s="8"/>
      <c r="D12" s="8"/>
      <c r="E12" s="10"/>
      <c r="F12" s="8"/>
      <c r="G12" s="8"/>
      <c r="H12" s="12"/>
    </row>
    <row r="13" spans="1:8" s="1" customFormat="1" ht="23.25" thickBot="1">
      <c r="A13" s="8"/>
      <c r="B13" s="8"/>
      <c r="C13" s="8"/>
      <c r="D13" s="8"/>
      <c r="E13" s="10" t="s">
        <v>4</v>
      </c>
      <c r="F13" s="8"/>
      <c r="G13" s="8"/>
      <c r="H13" s="11">
        <f>SUM(H8:H12)</f>
        <v>1302294.6600000001</v>
      </c>
    </row>
    <row r="14" spans="1:8" s="1" customFormat="1" ht="23.25" thickTop="1">
      <c r="A14" s="8"/>
      <c r="B14" s="8"/>
      <c r="C14" s="8"/>
      <c r="D14" s="8"/>
      <c r="E14" s="10"/>
      <c r="F14" s="8"/>
      <c r="G14" s="8"/>
      <c r="H14" s="12"/>
    </row>
    <row r="15" spans="1:8" s="1" customFormat="1" ht="22.5">
      <c r="A15" s="8"/>
      <c r="B15" s="8"/>
      <c r="C15" s="8"/>
      <c r="D15" s="8"/>
      <c r="E15" s="10"/>
      <c r="F15" s="8"/>
      <c r="G15" s="8"/>
      <c r="H15" s="12"/>
    </row>
    <row r="18" spans="1:3" s="22" customFormat="1" ht="22.5">
      <c r="A18" s="16"/>
      <c r="B18" s="16"/>
      <c r="C18" s="16"/>
    </row>
    <row r="19" spans="1:3" s="22" customFormat="1" ht="22.5">
      <c r="A19" s="17"/>
      <c r="B19" s="18"/>
      <c r="C19" s="19"/>
    </row>
    <row r="20" spans="1:3" s="22" customFormat="1" ht="22.5">
      <c r="A20" s="16"/>
      <c r="B20" s="16"/>
      <c r="C20" s="16"/>
    </row>
    <row r="21" spans="1:3" s="22" customFormat="1" ht="22.5">
      <c r="A21" s="16"/>
      <c r="B21" s="16"/>
      <c r="C21" s="16"/>
    </row>
    <row r="22" spans="1:3" s="22" customFormat="1" ht="22.5">
      <c r="A22" s="16"/>
      <c r="B22" s="16"/>
      <c r="C22" s="16"/>
    </row>
  </sheetData>
  <sheetProtection/>
  <mergeCells count="3">
    <mergeCell ref="A1:H1"/>
    <mergeCell ref="A2:H2"/>
    <mergeCell ref="A3:H3"/>
  </mergeCells>
  <printOptions/>
  <pageMargins left="1.12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29"/>
  <sheetViews>
    <sheetView view="pageBreakPreview" zoomScale="112" zoomScaleSheetLayoutView="112" zoomScalePageLayoutView="0" workbookViewId="0" topLeftCell="A10">
      <selection activeCell="A17" sqref="A17:IV20"/>
    </sheetView>
  </sheetViews>
  <sheetFormatPr defaultColWidth="9.140625" defaultRowHeight="12.75"/>
  <cols>
    <col min="1" max="1" width="42.57421875" style="8" customWidth="1"/>
    <col min="2" max="4" width="14.57421875" style="8" customWidth="1"/>
    <col min="5" max="6" width="9.140625" style="8" customWidth="1"/>
    <col min="7" max="7" width="12.140625" style="8" customWidth="1"/>
    <col min="8" max="8" width="16.421875" style="69" customWidth="1"/>
  </cols>
  <sheetData>
    <row r="1" spans="1:8" ht="24.75">
      <c r="A1" s="224" t="s">
        <v>20</v>
      </c>
      <c r="B1" s="224"/>
      <c r="C1" s="224"/>
      <c r="D1" s="224"/>
      <c r="E1" s="54"/>
      <c r="F1" s="54"/>
      <c r="G1" s="54"/>
      <c r="H1" s="93"/>
    </row>
    <row r="2" spans="1:8" ht="24.75">
      <c r="A2" s="224" t="s">
        <v>53</v>
      </c>
      <c r="B2" s="224"/>
      <c r="C2" s="224"/>
      <c r="D2" s="224"/>
      <c r="E2" s="54"/>
      <c r="F2" s="54"/>
      <c r="G2" s="54"/>
      <c r="H2" s="93"/>
    </row>
    <row r="3" spans="1:8" ht="24.75">
      <c r="A3" s="224" t="s">
        <v>239</v>
      </c>
      <c r="B3" s="224"/>
      <c r="C3" s="224"/>
      <c r="D3" s="224"/>
      <c r="E3" s="54"/>
      <c r="F3" s="54"/>
      <c r="G3" s="54"/>
      <c r="H3" s="93"/>
    </row>
    <row r="4" spans="1:8" ht="24.75">
      <c r="A4" s="52"/>
      <c r="B4" s="52"/>
      <c r="C4" s="52"/>
      <c r="D4" s="52"/>
      <c r="E4" s="54"/>
      <c r="F4" s="54"/>
      <c r="G4" s="54"/>
      <c r="H4" s="93"/>
    </row>
    <row r="5" ht="22.5">
      <c r="A5" s="56" t="s">
        <v>139</v>
      </c>
    </row>
    <row r="6" spans="1:8" ht="22.5">
      <c r="A6" s="58" t="s">
        <v>54</v>
      </c>
      <c r="B6" s="58" t="s">
        <v>55</v>
      </c>
      <c r="C6" s="58" t="s">
        <v>56</v>
      </c>
      <c r="D6" s="58" t="s">
        <v>5</v>
      </c>
      <c r="H6" s="12"/>
    </row>
    <row r="7" spans="1:8" ht="22.5">
      <c r="A7" s="59" t="s">
        <v>57</v>
      </c>
      <c r="B7" s="60">
        <v>2560</v>
      </c>
      <c r="C7" s="60">
        <v>2</v>
      </c>
      <c r="D7" s="61">
        <v>11256</v>
      </c>
      <c r="H7" s="12"/>
    </row>
    <row r="8" spans="1:8" ht="22.5">
      <c r="A8" s="62" t="s">
        <v>58</v>
      </c>
      <c r="B8" s="63">
        <v>2560</v>
      </c>
      <c r="C8" s="63">
        <v>2</v>
      </c>
      <c r="D8" s="64">
        <v>83</v>
      </c>
      <c r="H8" s="12"/>
    </row>
    <row r="9" spans="1:8" ht="22.5">
      <c r="A9" s="62"/>
      <c r="B9" s="63"/>
      <c r="C9" s="63"/>
      <c r="D9" s="64"/>
      <c r="H9" s="12"/>
    </row>
    <row r="10" spans="1:8" ht="22.5">
      <c r="A10" s="65"/>
      <c r="B10" s="66"/>
      <c r="C10" s="66"/>
      <c r="D10" s="67"/>
      <c r="H10" s="12"/>
    </row>
    <row r="11" spans="1:8" ht="22.5">
      <c r="A11" s="229" t="s">
        <v>59</v>
      </c>
      <c r="B11" s="230"/>
      <c r="C11" s="57">
        <f>SUM(C7:C10)</f>
        <v>4</v>
      </c>
      <c r="D11" s="68">
        <f>SUM(D7:D10)</f>
        <v>11339</v>
      </c>
      <c r="H11" s="14">
        <f>SUM(H6:H10)</f>
        <v>0</v>
      </c>
    </row>
    <row r="12" spans="2:8" ht="22.5">
      <c r="B12" s="55"/>
      <c r="C12" s="55"/>
      <c r="H12" s="14"/>
    </row>
    <row r="13" spans="2:8" ht="22.5">
      <c r="B13" s="55"/>
      <c r="C13" s="55"/>
      <c r="H13" s="14"/>
    </row>
    <row r="14" spans="2:8" ht="22.5">
      <c r="B14" s="55"/>
      <c r="C14" s="55"/>
      <c r="H14" s="14"/>
    </row>
    <row r="15" ht="22.5">
      <c r="H15" s="14"/>
    </row>
    <row r="16" spans="1:8" ht="22.5">
      <c r="A16" s="16"/>
      <c r="B16" s="16"/>
      <c r="C16" s="16"/>
      <c r="D16" s="20"/>
      <c r="E16"/>
      <c r="F16"/>
      <c r="G16"/>
      <c r="H16" s="94"/>
    </row>
    <row r="17" spans="1:8" ht="22.5">
      <c r="A17" s="17"/>
      <c r="B17" s="18"/>
      <c r="C17" s="19"/>
      <c r="D17" s="20"/>
      <c r="E17" s="22"/>
      <c r="F17" s="22"/>
      <c r="G17" s="22"/>
      <c r="H17" s="47"/>
    </row>
    <row r="18" spans="1:8" ht="22.5">
      <c r="A18" s="16"/>
      <c r="B18" s="16"/>
      <c r="C18" s="16"/>
      <c r="D18" s="20"/>
      <c r="E18" s="22"/>
      <c r="F18" s="22"/>
      <c r="G18" s="22"/>
      <c r="H18" s="47"/>
    </row>
    <row r="19" spans="1:8" ht="22.5">
      <c r="A19" s="16"/>
      <c r="B19" s="16"/>
      <c r="C19" s="16"/>
      <c r="D19" s="20"/>
      <c r="E19" s="22"/>
      <c r="F19" s="22"/>
      <c r="G19" s="22"/>
      <c r="H19" s="47"/>
    </row>
    <row r="20" spans="1:8" ht="22.5">
      <c r="A20" s="16"/>
      <c r="B20" s="16"/>
      <c r="C20" s="16"/>
      <c r="D20" s="20"/>
      <c r="E20" s="22"/>
      <c r="F20" s="22"/>
      <c r="G20" s="22"/>
      <c r="H20" s="47"/>
    </row>
    <row r="21" ht="22.5">
      <c r="A21" s="20"/>
    </row>
    <row r="22" spans="1:8" ht="22.5">
      <c r="A22" s="227"/>
      <c r="B22" s="227"/>
      <c r="C22" s="227"/>
      <c r="D22" s="227"/>
      <c r="E22" s="227"/>
      <c r="F22" s="227"/>
      <c r="G22" s="227"/>
      <c r="H22" s="227"/>
    </row>
    <row r="23" spans="1:8" ht="22.5">
      <c r="A23" s="228"/>
      <c r="B23" s="228"/>
      <c r="C23" s="228"/>
      <c r="D23" s="228"/>
      <c r="E23" s="228"/>
      <c r="F23" s="228"/>
      <c r="G23" s="228"/>
      <c r="H23" s="228"/>
    </row>
    <row r="29" ht="22.5">
      <c r="H29" s="14"/>
    </row>
  </sheetData>
  <sheetProtection/>
  <mergeCells count="6">
    <mergeCell ref="A22:H22"/>
    <mergeCell ref="A23:H23"/>
    <mergeCell ref="A1:D1"/>
    <mergeCell ref="A2:D2"/>
    <mergeCell ref="A3:D3"/>
    <mergeCell ref="A11:B11"/>
  </mergeCells>
  <printOptions/>
  <pageMargins left="1.5748031496062993" right="0.35433070866141736" top="0.7874015748031497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45"/>
  <sheetViews>
    <sheetView view="pageBreakPreview" zoomScale="112" zoomScaleSheetLayoutView="112" zoomScalePageLayoutView="0" workbookViewId="0" topLeftCell="A25">
      <selection activeCell="A32" sqref="A32:IV36"/>
    </sheetView>
  </sheetViews>
  <sheetFormatPr defaultColWidth="9.140625" defaultRowHeight="12.75"/>
  <cols>
    <col min="1" max="1" width="42.57421875" style="8" customWidth="1"/>
    <col min="2" max="2" width="28.7109375" style="8" customWidth="1"/>
    <col min="3" max="3" width="14.57421875" style="8" customWidth="1"/>
    <col min="4" max="5" width="9.140625" style="8" customWidth="1"/>
    <col min="6" max="6" width="12.140625" style="8" customWidth="1"/>
    <col min="7" max="7" width="16.421875" style="69" customWidth="1"/>
  </cols>
  <sheetData>
    <row r="1" spans="1:7" ht="24.75">
      <c r="A1" s="224" t="s">
        <v>20</v>
      </c>
      <c r="B1" s="224"/>
      <c r="C1" s="224"/>
      <c r="D1" s="54"/>
      <c r="E1" s="54"/>
      <c r="F1" s="54"/>
      <c r="G1" s="93"/>
    </row>
    <row r="2" spans="1:7" ht="24.75">
      <c r="A2" s="224" t="s">
        <v>53</v>
      </c>
      <c r="B2" s="224"/>
      <c r="C2" s="224"/>
      <c r="D2" s="54"/>
      <c r="E2" s="54"/>
      <c r="F2" s="54"/>
      <c r="G2" s="93"/>
    </row>
    <row r="3" spans="1:7" ht="24.75">
      <c r="A3" s="224" t="s">
        <v>239</v>
      </c>
      <c r="B3" s="224"/>
      <c r="C3" s="224"/>
      <c r="D3" s="54"/>
      <c r="E3" s="54"/>
      <c r="F3" s="54"/>
      <c r="G3" s="93"/>
    </row>
    <row r="4" spans="1:7" ht="24.75">
      <c r="A4" s="52"/>
      <c r="B4" s="52"/>
      <c r="C4" s="52"/>
      <c r="D4" s="54"/>
      <c r="E4" s="54"/>
      <c r="F4" s="54"/>
      <c r="G4" s="93"/>
    </row>
    <row r="5" ht="22.5">
      <c r="A5" s="56" t="s">
        <v>311</v>
      </c>
    </row>
    <row r="6" spans="1:7" ht="22.5">
      <c r="A6" s="58" t="s">
        <v>258</v>
      </c>
      <c r="B6" s="58" t="s">
        <v>259</v>
      </c>
      <c r="C6" s="58" t="s">
        <v>5</v>
      </c>
      <c r="G6" s="12"/>
    </row>
    <row r="7" spans="1:7" ht="22.5">
      <c r="A7" s="59" t="s">
        <v>260</v>
      </c>
      <c r="B7" s="60" t="s">
        <v>283</v>
      </c>
      <c r="C7" s="61">
        <v>20000</v>
      </c>
      <c r="G7" s="12"/>
    </row>
    <row r="8" spans="1:7" ht="22.5">
      <c r="A8" s="62" t="s">
        <v>261</v>
      </c>
      <c r="B8" s="63" t="s">
        <v>284</v>
      </c>
      <c r="C8" s="64">
        <v>100000</v>
      </c>
      <c r="G8" s="12"/>
    </row>
    <row r="9" spans="1:7" ht="22.5">
      <c r="A9" s="62" t="s">
        <v>262</v>
      </c>
      <c r="B9" s="63" t="s">
        <v>285</v>
      </c>
      <c r="C9" s="64">
        <v>15000</v>
      </c>
      <c r="G9" s="12"/>
    </row>
    <row r="10" spans="1:7" ht="22.5">
      <c r="A10" s="62" t="s">
        <v>263</v>
      </c>
      <c r="B10" s="63" t="s">
        <v>286</v>
      </c>
      <c r="C10" s="64">
        <v>30000</v>
      </c>
      <c r="G10" s="12"/>
    </row>
    <row r="11" spans="1:7" ht="22.5">
      <c r="A11" s="62" t="s">
        <v>264</v>
      </c>
      <c r="B11" s="63" t="s">
        <v>287</v>
      </c>
      <c r="C11" s="64">
        <v>20000</v>
      </c>
      <c r="G11" s="12"/>
    </row>
    <row r="12" spans="1:7" ht="22.5">
      <c r="A12" s="62" t="s">
        <v>265</v>
      </c>
      <c r="B12" s="63" t="s">
        <v>288</v>
      </c>
      <c r="C12" s="64">
        <v>38000</v>
      </c>
      <c r="G12" s="12"/>
    </row>
    <row r="13" spans="1:7" ht="22.5">
      <c r="A13" s="62" t="s">
        <v>266</v>
      </c>
      <c r="B13" s="63" t="s">
        <v>289</v>
      </c>
      <c r="C13" s="64">
        <v>10000</v>
      </c>
      <c r="G13" s="12"/>
    </row>
    <row r="14" spans="1:7" ht="22.5">
      <c r="A14" s="62" t="s">
        <v>267</v>
      </c>
      <c r="B14" s="63" t="s">
        <v>290</v>
      </c>
      <c r="C14" s="64">
        <v>10000</v>
      </c>
      <c r="G14" s="12"/>
    </row>
    <row r="15" spans="1:7" ht="22.5">
      <c r="A15" s="62" t="s">
        <v>268</v>
      </c>
      <c r="B15" s="63" t="s">
        <v>291</v>
      </c>
      <c r="C15" s="64">
        <v>100000</v>
      </c>
      <c r="G15" s="12"/>
    </row>
    <row r="16" spans="1:7" ht="22.5">
      <c r="A16" s="62" t="s">
        <v>293</v>
      </c>
      <c r="B16" s="63" t="s">
        <v>292</v>
      </c>
      <c r="C16" s="64">
        <v>100000</v>
      </c>
      <c r="G16" s="12"/>
    </row>
    <row r="17" spans="1:7" ht="22.5">
      <c r="A17" s="62" t="s">
        <v>269</v>
      </c>
      <c r="B17" s="63" t="s">
        <v>294</v>
      </c>
      <c r="C17" s="64">
        <v>100000</v>
      </c>
      <c r="G17" s="12"/>
    </row>
    <row r="18" spans="1:7" ht="22.5">
      <c r="A18" s="62" t="s">
        <v>270</v>
      </c>
      <c r="B18" s="63" t="s">
        <v>295</v>
      </c>
      <c r="C18" s="64">
        <v>100000</v>
      </c>
      <c r="G18" s="12"/>
    </row>
    <row r="19" spans="1:7" ht="22.5">
      <c r="A19" s="62" t="s">
        <v>271</v>
      </c>
      <c r="B19" s="63" t="s">
        <v>296</v>
      </c>
      <c r="C19" s="64">
        <v>100000</v>
      </c>
      <c r="G19" s="12"/>
    </row>
    <row r="20" spans="1:7" ht="22.5">
      <c r="A20" s="62" t="s">
        <v>272</v>
      </c>
      <c r="B20" s="63" t="s">
        <v>301</v>
      </c>
      <c r="C20" s="64">
        <v>100000</v>
      </c>
      <c r="G20" s="12"/>
    </row>
    <row r="21" spans="1:7" ht="22.5">
      <c r="A21" s="62" t="s">
        <v>273</v>
      </c>
      <c r="B21" s="63" t="s">
        <v>297</v>
      </c>
      <c r="C21" s="64">
        <v>100000</v>
      </c>
      <c r="G21" s="12"/>
    </row>
    <row r="22" spans="1:7" ht="22.5">
      <c r="A22" s="62" t="s">
        <v>274</v>
      </c>
      <c r="B22" s="63" t="s">
        <v>298</v>
      </c>
      <c r="C22" s="64">
        <v>100000</v>
      </c>
      <c r="G22" s="12"/>
    </row>
    <row r="23" spans="1:7" ht="22.5">
      <c r="A23" s="62" t="s">
        <v>275</v>
      </c>
      <c r="B23" s="63" t="s">
        <v>299</v>
      </c>
      <c r="C23" s="64">
        <v>50000</v>
      </c>
      <c r="G23" s="12"/>
    </row>
    <row r="24" spans="1:7" ht="22.5">
      <c r="A24" s="62" t="s">
        <v>276</v>
      </c>
      <c r="B24" s="63" t="s">
        <v>300</v>
      </c>
      <c r="C24" s="64">
        <v>100000</v>
      </c>
      <c r="G24" s="12"/>
    </row>
    <row r="25" spans="1:7" ht="22.5">
      <c r="A25" s="62" t="s">
        <v>277</v>
      </c>
      <c r="B25" s="63" t="s">
        <v>302</v>
      </c>
      <c r="C25" s="64">
        <v>50000</v>
      </c>
      <c r="G25" s="12"/>
    </row>
    <row r="26" spans="1:7" ht="22.5">
      <c r="A26" s="62" t="s">
        <v>278</v>
      </c>
      <c r="B26" s="63" t="s">
        <v>303</v>
      </c>
      <c r="C26" s="64">
        <v>100000</v>
      </c>
      <c r="G26" s="12"/>
    </row>
    <row r="27" spans="1:7" ht="22.5">
      <c r="A27" s="62" t="s">
        <v>279</v>
      </c>
      <c r="B27" s="63" t="s">
        <v>304</v>
      </c>
      <c r="C27" s="64">
        <v>100000</v>
      </c>
      <c r="G27" s="12"/>
    </row>
    <row r="28" spans="1:7" ht="22.5">
      <c r="A28" s="62" t="s">
        <v>280</v>
      </c>
      <c r="B28" s="63" t="s">
        <v>305</v>
      </c>
      <c r="C28" s="64">
        <v>100000</v>
      </c>
      <c r="G28" s="12"/>
    </row>
    <row r="29" spans="1:7" ht="22.5">
      <c r="A29" s="62" t="s">
        <v>281</v>
      </c>
      <c r="B29" s="63" t="s">
        <v>306</v>
      </c>
      <c r="C29" s="64">
        <v>100000</v>
      </c>
      <c r="G29" s="12"/>
    </row>
    <row r="30" spans="1:7" ht="22.5">
      <c r="A30" s="62" t="s">
        <v>282</v>
      </c>
      <c r="B30" s="63" t="s">
        <v>307</v>
      </c>
      <c r="C30" s="64">
        <v>100000</v>
      </c>
      <c r="G30" s="12"/>
    </row>
    <row r="31" spans="1:7" ht="22.5">
      <c r="A31" s="229" t="s">
        <v>59</v>
      </c>
      <c r="B31" s="230"/>
      <c r="C31" s="68">
        <f>SUM(C7:C30)</f>
        <v>1743000</v>
      </c>
      <c r="G31" s="14">
        <f>SUM(G6:G30)</f>
        <v>0</v>
      </c>
    </row>
    <row r="32" spans="2:7" ht="22.5">
      <c r="B32" s="55"/>
      <c r="G32" s="14"/>
    </row>
    <row r="33" spans="1:7" ht="22.5">
      <c r="A33" s="17"/>
      <c r="B33" s="18"/>
      <c r="C33" s="20"/>
      <c r="D33" s="22"/>
      <c r="E33" s="22"/>
      <c r="F33" s="22"/>
      <c r="G33" s="47"/>
    </row>
    <row r="34" spans="1:7" ht="22.5">
      <c r="A34" s="16"/>
      <c r="B34" s="16"/>
      <c r="C34" s="20"/>
      <c r="D34" s="22"/>
      <c r="E34" s="22"/>
      <c r="F34" s="22"/>
      <c r="G34" s="47"/>
    </row>
    <row r="35" spans="1:7" ht="22.5">
      <c r="A35" s="16"/>
      <c r="B35" s="16"/>
      <c r="C35" s="20"/>
      <c r="D35" s="22"/>
      <c r="E35" s="22"/>
      <c r="F35" s="22"/>
      <c r="G35" s="47"/>
    </row>
    <row r="36" spans="1:7" ht="22.5">
      <c r="A36" s="16"/>
      <c r="B36" s="16"/>
      <c r="C36" s="20"/>
      <c r="D36" s="22"/>
      <c r="E36" s="22"/>
      <c r="F36" s="22"/>
      <c r="G36" s="47"/>
    </row>
    <row r="37" ht="22.5">
      <c r="A37" s="20"/>
    </row>
    <row r="38" spans="1:7" ht="22.5">
      <c r="A38" s="227"/>
      <c r="B38" s="227"/>
      <c r="C38" s="227"/>
      <c r="D38" s="227"/>
      <c r="E38" s="227"/>
      <c r="F38" s="227"/>
      <c r="G38" s="227"/>
    </row>
    <row r="39" spans="1:7" ht="22.5">
      <c r="A39" s="228"/>
      <c r="B39" s="228"/>
      <c r="C39" s="228"/>
      <c r="D39" s="228"/>
      <c r="E39" s="228"/>
      <c r="F39" s="228"/>
      <c r="G39" s="228"/>
    </row>
    <row r="45" ht="22.5">
      <c r="G45" s="14"/>
    </row>
  </sheetData>
  <sheetProtection/>
  <mergeCells count="6">
    <mergeCell ref="A39:G39"/>
    <mergeCell ref="A1:C1"/>
    <mergeCell ref="A2:C2"/>
    <mergeCell ref="A3:C3"/>
    <mergeCell ref="A31:B31"/>
    <mergeCell ref="A38:G38"/>
  </mergeCells>
  <printOptions/>
  <pageMargins left="1.5748031496062993" right="0.35433070866141736" top="0.7874015748031497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H58"/>
  <sheetViews>
    <sheetView view="pageBreakPreview" zoomScale="106" zoomScaleSheetLayoutView="106" zoomScalePageLayoutView="0" workbookViewId="0" topLeftCell="A46">
      <selection activeCell="A54" sqref="A54:IV60"/>
    </sheetView>
  </sheetViews>
  <sheetFormatPr defaultColWidth="9.140625" defaultRowHeight="12.75"/>
  <cols>
    <col min="1" max="1" width="20.00390625" style="8" customWidth="1"/>
    <col min="2" max="2" width="17.57421875" style="9" customWidth="1"/>
    <col min="3" max="3" width="24.8515625" style="9" customWidth="1"/>
    <col min="4" max="4" width="30.00390625" style="9" customWidth="1"/>
    <col min="5" max="5" width="18.7109375" style="20" customWidth="1"/>
    <col min="6" max="6" width="48.140625" style="8" customWidth="1"/>
    <col min="7" max="7" width="16.7109375" style="71" customWidth="1"/>
    <col min="8" max="8" width="29.421875" style="0" customWidth="1"/>
  </cols>
  <sheetData>
    <row r="1" spans="1:8" ht="24.75">
      <c r="A1" s="224" t="s">
        <v>20</v>
      </c>
      <c r="B1" s="224"/>
      <c r="C1" s="224"/>
      <c r="D1" s="224"/>
      <c r="E1" s="224"/>
      <c r="F1" s="224"/>
      <c r="G1" s="224"/>
      <c r="H1" s="54"/>
    </row>
    <row r="2" spans="1:8" ht="24.75">
      <c r="A2" s="224" t="s">
        <v>53</v>
      </c>
      <c r="B2" s="224"/>
      <c r="C2" s="224"/>
      <c r="D2" s="224"/>
      <c r="E2" s="224"/>
      <c r="F2" s="224"/>
      <c r="G2" s="224"/>
      <c r="H2" s="54"/>
    </row>
    <row r="3" spans="1:8" ht="24.75">
      <c r="A3" s="224" t="s">
        <v>239</v>
      </c>
      <c r="B3" s="224"/>
      <c r="C3" s="224"/>
      <c r="D3" s="224"/>
      <c r="E3" s="224"/>
      <c r="F3" s="224"/>
      <c r="G3" s="224"/>
      <c r="H3" s="54"/>
    </row>
    <row r="4" spans="1:8" ht="24.75">
      <c r="A4" s="52"/>
      <c r="B4" s="52"/>
      <c r="C4" s="52"/>
      <c r="D4" s="52"/>
      <c r="E4" s="52"/>
      <c r="F4" s="52"/>
      <c r="G4" s="52"/>
      <c r="H4" s="54"/>
    </row>
    <row r="5" spans="1:8" ht="24.75">
      <c r="A5" s="83" t="s">
        <v>162</v>
      </c>
      <c r="B5" s="8"/>
      <c r="C5" s="8"/>
      <c r="D5" s="8"/>
      <c r="E5" s="8"/>
      <c r="G5" s="9"/>
      <c r="H5" s="8"/>
    </row>
    <row r="6" spans="1:7" s="74" customFormat="1" ht="24.75">
      <c r="A6" s="72" t="s">
        <v>60</v>
      </c>
      <c r="B6" s="58" t="s">
        <v>61</v>
      </c>
      <c r="C6" s="75" t="s">
        <v>62</v>
      </c>
      <c r="D6" s="58" t="s">
        <v>63</v>
      </c>
      <c r="E6" s="58" t="s">
        <v>64</v>
      </c>
      <c r="F6" s="58" t="s">
        <v>65</v>
      </c>
      <c r="G6" s="73" t="s">
        <v>5</v>
      </c>
    </row>
    <row r="7" spans="1:7" s="74" customFormat="1" ht="24.75">
      <c r="A7" s="142" t="s">
        <v>165</v>
      </c>
      <c r="B7" s="143"/>
      <c r="C7" s="98"/>
      <c r="D7" s="115"/>
      <c r="E7" s="115"/>
      <c r="F7" s="115"/>
      <c r="G7" s="184"/>
    </row>
    <row r="8" spans="1:7" s="39" customFormat="1" ht="24.75">
      <c r="A8" s="51" t="s">
        <v>66</v>
      </c>
      <c r="B8" s="79" t="s">
        <v>67</v>
      </c>
      <c r="C8" s="12" t="s">
        <v>70</v>
      </c>
      <c r="D8" s="80" t="s">
        <v>126</v>
      </c>
      <c r="E8" s="40" t="s">
        <v>126</v>
      </c>
      <c r="F8" s="80" t="s">
        <v>69</v>
      </c>
      <c r="G8" s="78">
        <v>20000</v>
      </c>
    </row>
    <row r="9" spans="1:7" s="39" customFormat="1" ht="24.75">
      <c r="A9" s="51" t="s">
        <v>66</v>
      </c>
      <c r="B9" s="79" t="s">
        <v>105</v>
      </c>
      <c r="C9" s="12" t="s">
        <v>106</v>
      </c>
      <c r="D9" s="80" t="s">
        <v>68</v>
      </c>
      <c r="E9" s="40" t="s">
        <v>51</v>
      </c>
      <c r="F9" s="80" t="s">
        <v>107</v>
      </c>
      <c r="G9" s="78">
        <v>6000</v>
      </c>
    </row>
    <row r="10" spans="1:7" s="39" customFormat="1" ht="24.75">
      <c r="A10" s="51" t="s">
        <v>66</v>
      </c>
      <c r="B10" s="79" t="s">
        <v>105</v>
      </c>
      <c r="C10" s="12" t="s">
        <v>106</v>
      </c>
      <c r="D10" s="80" t="s">
        <v>68</v>
      </c>
      <c r="E10" s="40" t="s">
        <v>51</v>
      </c>
      <c r="F10" s="80" t="s">
        <v>107</v>
      </c>
      <c r="G10" s="78">
        <v>6061</v>
      </c>
    </row>
    <row r="11" spans="1:8" s="39" customFormat="1" ht="24.75">
      <c r="A11" s="51" t="s">
        <v>66</v>
      </c>
      <c r="B11" s="79" t="s">
        <v>105</v>
      </c>
      <c r="C11" s="12" t="s">
        <v>106</v>
      </c>
      <c r="D11" s="80" t="s">
        <v>68</v>
      </c>
      <c r="E11" s="40" t="s">
        <v>51</v>
      </c>
      <c r="F11" s="80" t="s">
        <v>107</v>
      </c>
      <c r="G11" s="78">
        <v>5133</v>
      </c>
      <c r="H11" s="35"/>
    </row>
    <row r="12" spans="1:7" s="39" customFormat="1" ht="24.75">
      <c r="A12" s="51" t="s">
        <v>66</v>
      </c>
      <c r="B12" s="81" t="s">
        <v>67</v>
      </c>
      <c r="C12" s="12" t="s">
        <v>217</v>
      </c>
      <c r="D12" s="80" t="s">
        <v>68</v>
      </c>
      <c r="E12" s="40" t="s">
        <v>51</v>
      </c>
      <c r="F12" s="80" t="s">
        <v>108</v>
      </c>
      <c r="G12" s="78">
        <v>7946</v>
      </c>
    </row>
    <row r="13" spans="1:7" s="39" customFormat="1" ht="24.75">
      <c r="A13" s="51" t="s">
        <v>66</v>
      </c>
      <c r="B13" s="79" t="s">
        <v>67</v>
      </c>
      <c r="C13" s="12" t="s">
        <v>117</v>
      </c>
      <c r="D13" s="80" t="s">
        <v>68</v>
      </c>
      <c r="E13" s="40" t="s">
        <v>51</v>
      </c>
      <c r="F13" s="80" t="s">
        <v>180</v>
      </c>
      <c r="G13" s="78">
        <v>42000</v>
      </c>
    </row>
    <row r="14" spans="1:7" s="39" customFormat="1" ht="24.75">
      <c r="A14" s="51" t="s">
        <v>66</v>
      </c>
      <c r="B14" s="81" t="s">
        <v>67</v>
      </c>
      <c r="C14" s="12" t="s">
        <v>117</v>
      </c>
      <c r="D14" s="80" t="s">
        <v>68</v>
      </c>
      <c r="E14" s="40" t="s">
        <v>51</v>
      </c>
      <c r="F14" s="80" t="s">
        <v>109</v>
      </c>
      <c r="G14" s="78">
        <v>7946</v>
      </c>
    </row>
    <row r="15" spans="1:7" s="39" customFormat="1" ht="24.75">
      <c r="A15" s="51" t="s">
        <v>66</v>
      </c>
      <c r="B15" s="81" t="s">
        <v>67</v>
      </c>
      <c r="C15" s="12" t="s">
        <v>117</v>
      </c>
      <c r="D15" s="80" t="s">
        <v>68</v>
      </c>
      <c r="E15" s="40" t="s">
        <v>51</v>
      </c>
      <c r="F15" s="80" t="s">
        <v>110</v>
      </c>
      <c r="G15" s="78">
        <v>7482</v>
      </c>
    </row>
    <row r="16" spans="1:7" s="39" customFormat="1" ht="24.75">
      <c r="A16" s="51" t="s">
        <v>66</v>
      </c>
      <c r="B16" s="81" t="s">
        <v>67</v>
      </c>
      <c r="C16" s="12" t="s">
        <v>117</v>
      </c>
      <c r="D16" s="80" t="s">
        <v>68</v>
      </c>
      <c r="E16" s="40" t="s">
        <v>51</v>
      </c>
      <c r="F16" s="80" t="s">
        <v>110</v>
      </c>
      <c r="G16" s="78">
        <v>7482</v>
      </c>
    </row>
    <row r="17" spans="1:7" s="39" customFormat="1" ht="24.75">
      <c r="A17" s="51" t="s">
        <v>66</v>
      </c>
      <c r="B17" s="81" t="s">
        <v>67</v>
      </c>
      <c r="C17" s="12" t="s">
        <v>117</v>
      </c>
      <c r="D17" s="80" t="s">
        <v>68</v>
      </c>
      <c r="E17" s="40" t="s">
        <v>51</v>
      </c>
      <c r="F17" s="80" t="s">
        <v>219</v>
      </c>
      <c r="G17" s="78">
        <v>8207</v>
      </c>
    </row>
    <row r="18" spans="1:7" s="39" customFormat="1" ht="24.75">
      <c r="A18" s="51" t="s">
        <v>66</v>
      </c>
      <c r="B18" s="81" t="s">
        <v>67</v>
      </c>
      <c r="C18" s="12" t="s">
        <v>117</v>
      </c>
      <c r="D18" s="80" t="s">
        <v>68</v>
      </c>
      <c r="E18" s="40" t="s">
        <v>51</v>
      </c>
      <c r="F18" s="80" t="s">
        <v>218</v>
      </c>
      <c r="G18" s="78">
        <v>580</v>
      </c>
    </row>
    <row r="19" spans="1:7" s="39" customFormat="1" ht="24.75">
      <c r="A19" s="51" t="s">
        <v>66</v>
      </c>
      <c r="B19" s="81" t="s">
        <v>67</v>
      </c>
      <c r="C19" s="12" t="s">
        <v>117</v>
      </c>
      <c r="D19" s="80" t="s">
        <v>68</v>
      </c>
      <c r="E19" s="40" t="s">
        <v>51</v>
      </c>
      <c r="F19" s="80" t="s">
        <v>221</v>
      </c>
      <c r="G19" s="78">
        <v>153000</v>
      </c>
    </row>
    <row r="20" spans="1:7" s="39" customFormat="1" ht="24.75">
      <c r="A20" s="51" t="s">
        <v>66</v>
      </c>
      <c r="B20" s="81" t="s">
        <v>111</v>
      </c>
      <c r="C20" s="12" t="s">
        <v>112</v>
      </c>
      <c r="D20" s="80" t="s">
        <v>68</v>
      </c>
      <c r="E20" s="40" t="s">
        <v>51</v>
      </c>
      <c r="F20" s="80" t="s">
        <v>113</v>
      </c>
      <c r="G20" s="78">
        <v>8874</v>
      </c>
    </row>
    <row r="21" spans="1:7" s="39" customFormat="1" ht="24.75">
      <c r="A21" s="51" t="s">
        <v>66</v>
      </c>
      <c r="B21" s="117" t="s">
        <v>111</v>
      </c>
      <c r="C21" s="118" t="s">
        <v>112</v>
      </c>
      <c r="D21" s="119" t="s">
        <v>68</v>
      </c>
      <c r="E21" s="119" t="s">
        <v>51</v>
      </c>
      <c r="F21" s="119" t="s">
        <v>114</v>
      </c>
      <c r="G21" s="82">
        <v>8874</v>
      </c>
    </row>
    <row r="22" spans="1:7" s="39" customFormat="1" ht="24.75">
      <c r="A22" s="51" t="s">
        <v>66</v>
      </c>
      <c r="B22" s="81" t="s">
        <v>111</v>
      </c>
      <c r="C22" s="12" t="s">
        <v>112</v>
      </c>
      <c r="D22" s="80" t="s">
        <v>68</v>
      </c>
      <c r="E22" s="40" t="s">
        <v>51</v>
      </c>
      <c r="F22" s="80" t="s">
        <v>114</v>
      </c>
      <c r="G22" s="78">
        <v>8874</v>
      </c>
    </row>
    <row r="23" spans="1:7" s="39" customFormat="1" ht="24.75">
      <c r="A23" s="185" t="s">
        <v>66</v>
      </c>
      <c r="B23" s="195" t="s">
        <v>111</v>
      </c>
      <c r="C23" s="76" t="s">
        <v>112</v>
      </c>
      <c r="D23" s="25" t="s">
        <v>68</v>
      </c>
      <c r="E23" s="196" t="s">
        <v>51</v>
      </c>
      <c r="F23" s="25" t="s">
        <v>114</v>
      </c>
      <c r="G23" s="197">
        <v>8874</v>
      </c>
    </row>
    <row r="24" spans="1:8" ht="24.75">
      <c r="A24" s="224" t="s">
        <v>223</v>
      </c>
      <c r="B24" s="224"/>
      <c r="C24" s="224"/>
      <c r="D24" s="224"/>
      <c r="E24" s="224"/>
      <c r="F24" s="224"/>
      <c r="G24" s="224"/>
      <c r="H24" s="54"/>
    </row>
    <row r="25" spans="1:7" s="74" customFormat="1" ht="24.75">
      <c r="A25" s="72" t="s">
        <v>60</v>
      </c>
      <c r="B25" s="58" t="s">
        <v>61</v>
      </c>
      <c r="C25" s="75" t="s">
        <v>62</v>
      </c>
      <c r="D25" s="58" t="s">
        <v>63</v>
      </c>
      <c r="E25" s="58" t="s">
        <v>64</v>
      </c>
      <c r="F25" s="58" t="s">
        <v>65</v>
      </c>
      <c r="G25" s="73" t="s">
        <v>5</v>
      </c>
    </row>
    <row r="26" spans="1:7" s="39" customFormat="1" ht="24.75">
      <c r="A26" s="51" t="s">
        <v>66</v>
      </c>
      <c r="B26" s="81" t="s">
        <v>111</v>
      </c>
      <c r="C26" s="12" t="s">
        <v>112</v>
      </c>
      <c r="D26" s="80" t="s">
        <v>68</v>
      </c>
      <c r="E26" s="40" t="s">
        <v>51</v>
      </c>
      <c r="F26" s="80" t="s">
        <v>115</v>
      </c>
      <c r="G26" s="78">
        <v>7000</v>
      </c>
    </row>
    <row r="27" spans="1:7" s="39" customFormat="1" ht="24.75">
      <c r="A27" s="51" t="s">
        <v>140</v>
      </c>
      <c r="B27" s="81" t="s">
        <v>104</v>
      </c>
      <c r="C27" s="12" t="s">
        <v>116</v>
      </c>
      <c r="D27" s="80" t="s">
        <v>68</v>
      </c>
      <c r="E27" s="40" t="s">
        <v>71</v>
      </c>
      <c r="F27" s="80" t="s">
        <v>216</v>
      </c>
      <c r="G27" s="78">
        <v>239268.54</v>
      </c>
    </row>
    <row r="28" spans="1:7" s="39" customFormat="1" ht="24.75">
      <c r="A28" s="51" t="s">
        <v>140</v>
      </c>
      <c r="B28" s="117" t="s">
        <v>104</v>
      </c>
      <c r="C28" s="118" t="s">
        <v>116</v>
      </c>
      <c r="D28" s="80" t="s">
        <v>68</v>
      </c>
      <c r="E28" s="80" t="s">
        <v>71</v>
      </c>
      <c r="F28" s="119" t="s">
        <v>215</v>
      </c>
      <c r="G28" s="82">
        <v>135140.04</v>
      </c>
    </row>
    <row r="29" spans="1:7" s="39" customFormat="1" ht="24.75">
      <c r="A29" s="51" t="s">
        <v>140</v>
      </c>
      <c r="B29" s="117" t="s">
        <v>72</v>
      </c>
      <c r="C29" s="118" t="s">
        <v>209</v>
      </c>
      <c r="D29" s="119" t="s">
        <v>85</v>
      </c>
      <c r="E29" s="119" t="s">
        <v>210</v>
      </c>
      <c r="F29" s="119" t="s">
        <v>211</v>
      </c>
      <c r="G29" s="82">
        <v>403500</v>
      </c>
    </row>
    <row r="30" spans="1:7" s="39" customFormat="1" ht="24.75">
      <c r="A30" s="51" t="s">
        <v>140</v>
      </c>
      <c r="B30" s="117" t="s">
        <v>72</v>
      </c>
      <c r="C30" s="118" t="s">
        <v>209</v>
      </c>
      <c r="D30" s="119" t="s">
        <v>85</v>
      </c>
      <c r="E30" s="119" t="s">
        <v>210</v>
      </c>
      <c r="F30" s="119" t="s">
        <v>212</v>
      </c>
      <c r="G30" s="82">
        <v>260000</v>
      </c>
    </row>
    <row r="31" spans="1:7" s="39" customFormat="1" ht="24.75">
      <c r="A31" s="51" t="s">
        <v>140</v>
      </c>
      <c r="B31" s="117" t="s">
        <v>72</v>
      </c>
      <c r="C31" s="118" t="s">
        <v>209</v>
      </c>
      <c r="D31" s="119" t="s">
        <v>85</v>
      </c>
      <c r="E31" s="119" t="s">
        <v>210</v>
      </c>
      <c r="F31" s="119" t="s">
        <v>213</v>
      </c>
      <c r="G31" s="82">
        <v>323000</v>
      </c>
    </row>
    <row r="32" spans="1:7" s="39" customFormat="1" ht="24.75">
      <c r="A32" s="51" t="s">
        <v>140</v>
      </c>
      <c r="B32" s="117" t="s">
        <v>72</v>
      </c>
      <c r="C32" s="118" t="s">
        <v>209</v>
      </c>
      <c r="D32" s="119" t="s">
        <v>85</v>
      </c>
      <c r="E32" s="119" t="s">
        <v>210</v>
      </c>
      <c r="F32" s="119" t="s">
        <v>214</v>
      </c>
      <c r="G32" s="82">
        <v>230000</v>
      </c>
    </row>
    <row r="33" spans="1:7" s="39" customFormat="1" ht="24.75">
      <c r="A33" s="51" t="s">
        <v>140</v>
      </c>
      <c r="B33" s="117" t="s">
        <v>72</v>
      </c>
      <c r="C33" s="118" t="s">
        <v>209</v>
      </c>
      <c r="D33" s="119" t="s">
        <v>85</v>
      </c>
      <c r="E33" s="119" t="s">
        <v>210</v>
      </c>
      <c r="F33" s="119" t="s">
        <v>222</v>
      </c>
      <c r="G33" s="82">
        <v>255000</v>
      </c>
    </row>
    <row r="34" spans="1:7" s="39" customFormat="1" ht="24.75">
      <c r="A34" s="185" t="s">
        <v>140</v>
      </c>
      <c r="B34" s="186" t="s">
        <v>72</v>
      </c>
      <c r="C34" s="187" t="s">
        <v>209</v>
      </c>
      <c r="D34" s="188" t="s">
        <v>85</v>
      </c>
      <c r="E34" s="188" t="s">
        <v>210</v>
      </c>
      <c r="F34" s="188" t="s">
        <v>220</v>
      </c>
      <c r="G34" s="26">
        <v>352000</v>
      </c>
    </row>
    <row r="35" spans="1:7" s="39" customFormat="1" ht="24.75">
      <c r="A35" s="234" t="s">
        <v>163</v>
      </c>
      <c r="B35" s="235"/>
      <c r="C35" s="235"/>
      <c r="D35" s="235"/>
      <c r="E35" s="235"/>
      <c r="F35" s="235"/>
      <c r="G35" s="26">
        <f>SUM(G8:G34)</f>
        <v>2512241.58</v>
      </c>
    </row>
    <row r="36" spans="1:7" s="39" customFormat="1" ht="24.75">
      <c r="A36" s="142" t="s">
        <v>166</v>
      </c>
      <c r="B36" s="137"/>
      <c r="C36" s="138"/>
      <c r="D36" s="138"/>
      <c r="E36" s="137"/>
      <c r="F36" s="138"/>
      <c r="G36" s="82"/>
    </row>
    <row r="37" spans="1:7" s="39" customFormat="1" ht="24.75">
      <c r="A37" s="51" t="s">
        <v>66</v>
      </c>
      <c r="B37" s="117" t="s">
        <v>67</v>
      </c>
      <c r="C37" s="85" t="s">
        <v>117</v>
      </c>
      <c r="D37" s="80" t="s">
        <v>68</v>
      </c>
      <c r="E37" s="40" t="s">
        <v>130</v>
      </c>
      <c r="F37" s="80" t="s">
        <v>118</v>
      </c>
      <c r="G37" s="82">
        <v>171520</v>
      </c>
    </row>
    <row r="38" spans="1:7" s="39" customFormat="1" ht="24.75">
      <c r="A38" s="51" t="s">
        <v>66</v>
      </c>
      <c r="B38" s="117" t="s">
        <v>67</v>
      </c>
      <c r="C38" s="85" t="s">
        <v>119</v>
      </c>
      <c r="D38" s="80" t="s">
        <v>68</v>
      </c>
      <c r="E38" s="40" t="s">
        <v>130</v>
      </c>
      <c r="F38" s="80" t="s">
        <v>118</v>
      </c>
      <c r="G38" s="82">
        <v>167970</v>
      </c>
    </row>
    <row r="39" spans="1:7" s="39" customFormat="1" ht="24.75">
      <c r="A39" s="51" t="s">
        <v>66</v>
      </c>
      <c r="B39" s="117" t="s">
        <v>74</v>
      </c>
      <c r="C39" s="85" t="s">
        <v>75</v>
      </c>
      <c r="D39" s="80" t="s">
        <v>68</v>
      </c>
      <c r="E39" s="40" t="s">
        <v>130</v>
      </c>
      <c r="F39" s="80" t="s">
        <v>118</v>
      </c>
      <c r="G39" s="82">
        <v>64290</v>
      </c>
    </row>
    <row r="40" spans="1:7" s="39" customFormat="1" ht="24.75">
      <c r="A40" s="51" t="s">
        <v>66</v>
      </c>
      <c r="B40" s="117" t="s">
        <v>104</v>
      </c>
      <c r="C40" s="139" t="s">
        <v>121</v>
      </c>
      <c r="D40" s="80" t="s">
        <v>68</v>
      </c>
      <c r="E40" s="40" t="s">
        <v>130</v>
      </c>
      <c r="F40" s="80" t="s">
        <v>118</v>
      </c>
      <c r="G40" s="82">
        <v>201330</v>
      </c>
    </row>
    <row r="41" spans="1:7" s="39" customFormat="1" ht="24.75">
      <c r="A41" s="51" t="s">
        <v>66</v>
      </c>
      <c r="B41" s="117" t="s">
        <v>111</v>
      </c>
      <c r="C41" s="140" t="s">
        <v>122</v>
      </c>
      <c r="D41" s="80" t="s">
        <v>68</v>
      </c>
      <c r="E41" s="40" t="s">
        <v>130</v>
      </c>
      <c r="F41" s="80" t="s">
        <v>118</v>
      </c>
      <c r="G41" s="82">
        <v>38910</v>
      </c>
    </row>
    <row r="42" spans="1:7" s="39" customFormat="1" ht="24.75">
      <c r="A42" s="51" t="s">
        <v>66</v>
      </c>
      <c r="B42" s="117" t="s">
        <v>120</v>
      </c>
      <c r="C42" s="140" t="s">
        <v>123</v>
      </c>
      <c r="D42" s="80" t="s">
        <v>68</v>
      </c>
      <c r="E42" s="40" t="s">
        <v>130</v>
      </c>
      <c r="F42" s="80" t="s">
        <v>118</v>
      </c>
      <c r="G42" s="82">
        <v>42300</v>
      </c>
    </row>
    <row r="43" spans="1:7" s="39" customFormat="1" ht="24.75">
      <c r="A43" s="51" t="s">
        <v>66</v>
      </c>
      <c r="B43" s="117" t="s">
        <v>72</v>
      </c>
      <c r="C43" s="140" t="s">
        <v>124</v>
      </c>
      <c r="D43" s="80" t="s">
        <v>68</v>
      </c>
      <c r="E43" s="40" t="s">
        <v>130</v>
      </c>
      <c r="F43" s="80" t="s">
        <v>118</v>
      </c>
      <c r="G43" s="82">
        <v>84000</v>
      </c>
    </row>
    <row r="44" spans="1:7" s="39" customFormat="1" ht="24.75">
      <c r="A44" s="51" t="s">
        <v>66</v>
      </c>
      <c r="B44" s="117" t="s">
        <v>105</v>
      </c>
      <c r="C44" s="141" t="s">
        <v>125</v>
      </c>
      <c r="D44" s="80" t="s">
        <v>68</v>
      </c>
      <c r="E44" s="40" t="s">
        <v>130</v>
      </c>
      <c r="F44" s="25" t="s">
        <v>118</v>
      </c>
      <c r="G44" s="26">
        <v>61900</v>
      </c>
    </row>
    <row r="45" spans="1:7" s="39" customFormat="1" ht="24.75">
      <c r="A45" s="236" t="s">
        <v>164</v>
      </c>
      <c r="B45" s="237"/>
      <c r="C45" s="237"/>
      <c r="D45" s="237"/>
      <c r="E45" s="237"/>
      <c r="F45" s="238"/>
      <c r="G45" s="44">
        <f>SUM(G37:G44)</f>
        <v>832220</v>
      </c>
    </row>
    <row r="46" spans="1:7" s="39" customFormat="1" ht="24.75">
      <c r="A46" s="137"/>
      <c r="B46" s="137"/>
      <c r="C46" s="137"/>
      <c r="D46" s="137"/>
      <c r="E46" s="137"/>
      <c r="F46" s="137"/>
      <c r="G46" s="70"/>
    </row>
    <row r="47" spans="1:8" ht="24.75">
      <c r="A47" s="224" t="s">
        <v>223</v>
      </c>
      <c r="B47" s="224"/>
      <c r="C47" s="224"/>
      <c r="D47" s="224"/>
      <c r="E47" s="224"/>
      <c r="F47" s="224"/>
      <c r="G47" s="224"/>
      <c r="H47" s="54"/>
    </row>
    <row r="48" spans="1:7" s="74" customFormat="1" ht="24.75">
      <c r="A48" s="72" t="s">
        <v>60</v>
      </c>
      <c r="B48" s="58" t="s">
        <v>61</v>
      </c>
      <c r="C48" s="75" t="s">
        <v>62</v>
      </c>
      <c r="D48" s="58" t="s">
        <v>63</v>
      </c>
      <c r="E48" s="58" t="s">
        <v>64</v>
      </c>
      <c r="F48" s="58" t="s">
        <v>65</v>
      </c>
      <c r="G48" s="73" t="s">
        <v>5</v>
      </c>
    </row>
    <row r="49" spans="1:7" s="39" customFormat="1" ht="24.75">
      <c r="A49" s="142" t="s">
        <v>241</v>
      </c>
      <c r="B49" s="199"/>
      <c r="C49" s="137"/>
      <c r="D49" s="137"/>
      <c r="E49" s="137"/>
      <c r="F49" s="137"/>
      <c r="G49" s="70"/>
    </row>
    <row r="50" spans="1:7" s="39" customFormat="1" ht="24.75">
      <c r="A50" s="198" t="s">
        <v>140</v>
      </c>
      <c r="B50" s="198" t="s">
        <v>128</v>
      </c>
      <c r="C50" s="198" t="s">
        <v>128</v>
      </c>
      <c r="D50" s="198" t="s">
        <v>128</v>
      </c>
      <c r="E50" s="198" t="s">
        <v>128</v>
      </c>
      <c r="F50" s="198" t="s">
        <v>242</v>
      </c>
      <c r="G50" s="44">
        <v>28800</v>
      </c>
    </row>
    <row r="51" spans="1:7" s="39" customFormat="1" ht="24.75">
      <c r="A51" s="236" t="s">
        <v>243</v>
      </c>
      <c r="B51" s="237"/>
      <c r="C51" s="237"/>
      <c r="D51" s="237"/>
      <c r="E51" s="237"/>
      <c r="F51" s="238"/>
      <c r="G51" s="44">
        <f>SUM(G50)</f>
        <v>28800</v>
      </c>
    </row>
    <row r="52" spans="1:7" s="39" customFormat="1" ht="24.75">
      <c r="A52" s="239" t="s">
        <v>244</v>
      </c>
      <c r="B52" s="239"/>
      <c r="C52" s="239"/>
      <c r="D52" s="239"/>
      <c r="E52" s="239"/>
      <c r="F52" s="239"/>
      <c r="G52" s="44">
        <f>G35+G45+G51</f>
        <v>3373261.58</v>
      </c>
    </row>
    <row r="53" spans="1:7" ht="21">
      <c r="A53" s="233"/>
      <c r="B53" s="233"/>
      <c r="C53" s="233"/>
      <c r="D53" s="233"/>
      <c r="E53" s="233"/>
      <c r="F53" s="233"/>
      <c r="G53"/>
    </row>
    <row r="54" spans="1:7" ht="21">
      <c r="A54" s="145"/>
      <c r="B54" s="110"/>
      <c r="C54" s="111"/>
      <c r="D54" s="111"/>
      <c r="E54" s="111"/>
      <c r="F54" s="111"/>
      <c r="G54"/>
    </row>
    <row r="55" spans="1:7" s="22" customFormat="1" ht="22.5">
      <c r="A55" s="231"/>
      <c r="B55" s="231"/>
      <c r="C55" s="231"/>
      <c r="D55" s="231"/>
      <c r="E55" s="231"/>
      <c r="F55" s="231"/>
      <c r="G55" s="231"/>
    </row>
    <row r="56" spans="1:7" s="22" customFormat="1" ht="22.5">
      <c r="A56" s="232"/>
      <c r="B56" s="232"/>
      <c r="C56" s="232"/>
      <c r="D56" s="232"/>
      <c r="E56" s="232"/>
      <c r="F56" s="232"/>
      <c r="G56" s="232"/>
    </row>
    <row r="57" spans="1:7" s="22" customFormat="1" ht="22.5">
      <c r="A57" s="232"/>
      <c r="B57" s="232"/>
      <c r="C57" s="232"/>
      <c r="D57" s="232"/>
      <c r="E57" s="232"/>
      <c r="F57" s="232"/>
      <c r="G57" s="232"/>
    </row>
    <row r="58" spans="1:7" ht="18.75">
      <c r="A58" s="112"/>
      <c r="B58" s="110"/>
      <c r="C58" s="111"/>
      <c r="D58" s="111"/>
      <c r="E58" s="111"/>
      <c r="F58" s="111"/>
      <c r="G58"/>
    </row>
  </sheetData>
  <sheetProtection/>
  <mergeCells count="13">
    <mergeCell ref="A24:G24"/>
    <mergeCell ref="A47:G47"/>
    <mergeCell ref="A51:F51"/>
    <mergeCell ref="A55:G55"/>
    <mergeCell ref="A56:G56"/>
    <mergeCell ref="A57:G57"/>
    <mergeCell ref="A53:F53"/>
    <mergeCell ref="A1:G1"/>
    <mergeCell ref="A2:G2"/>
    <mergeCell ref="A3:G3"/>
    <mergeCell ref="A35:F35"/>
    <mergeCell ref="A45:F45"/>
    <mergeCell ref="A52:F52"/>
  </mergeCells>
  <printOptions/>
  <pageMargins left="0.35433070866141736" right="0.15748031496062992" top="1.5748031496062993" bottom="0.3937007874015748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I37"/>
  <sheetViews>
    <sheetView view="pageBreakPreview" zoomScale="112" zoomScaleSheetLayoutView="112" zoomScalePageLayoutView="0" workbookViewId="0" topLeftCell="A19">
      <selection activeCell="A26" sqref="A26:IV29"/>
    </sheetView>
  </sheetViews>
  <sheetFormatPr defaultColWidth="9.140625" defaultRowHeight="12.75"/>
  <cols>
    <col min="1" max="6" width="9.140625" style="8" customWidth="1"/>
    <col min="7" max="7" width="21.140625" style="8" customWidth="1"/>
    <col min="8" max="8" width="16.57421875" style="8" customWidth="1"/>
    <col min="9" max="9" width="18.140625" style="0" customWidth="1"/>
    <col min="10" max="10" width="18.00390625" style="0" customWidth="1"/>
    <col min="11" max="11" width="18.421875" style="0" customWidth="1"/>
  </cols>
  <sheetData>
    <row r="1" spans="1:8" ht="24.75">
      <c r="A1" s="224" t="s">
        <v>20</v>
      </c>
      <c r="B1" s="224"/>
      <c r="C1" s="224"/>
      <c r="D1" s="224"/>
      <c r="E1" s="224"/>
      <c r="F1" s="224"/>
      <c r="G1" s="224"/>
      <c r="H1" s="224"/>
    </row>
    <row r="2" spans="1:8" ht="24.75">
      <c r="A2" s="224" t="s">
        <v>53</v>
      </c>
      <c r="B2" s="224"/>
      <c r="C2" s="224"/>
      <c r="D2" s="224"/>
      <c r="E2" s="224"/>
      <c r="F2" s="224"/>
      <c r="G2" s="224"/>
      <c r="H2" s="224"/>
    </row>
    <row r="3" spans="1:8" ht="24.75">
      <c r="A3" s="224" t="s">
        <v>240</v>
      </c>
      <c r="B3" s="224"/>
      <c r="C3" s="224"/>
      <c r="D3" s="224"/>
      <c r="E3" s="224"/>
      <c r="F3" s="224"/>
      <c r="G3" s="224"/>
      <c r="H3" s="224"/>
    </row>
    <row r="4" spans="1:8" ht="24.75">
      <c r="A4" s="52"/>
      <c r="B4" s="52"/>
      <c r="C4" s="52"/>
      <c r="D4" s="52"/>
      <c r="E4" s="52"/>
      <c r="F4" s="52"/>
      <c r="G4" s="52"/>
      <c r="H4" s="52"/>
    </row>
    <row r="5" ht="22.5">
      <c r="A5" s="56" t="s">
        <v>308</v>
      </c>
    </row>
    <row r="6" spans="1:8" ht="22.5">
      <c r="A6" s="8" t="s">
        <v>173</v>
      </c>
      <c r="H6" s="9">
        <v>14919.7</v>
      </c>
    </row>
    <row r="7" spans="1:8" ht="22.5">
      <c r="A7" s="8" t="s">
        <v>174</v>
      </c>
      <c r="H7" s="9">
        <v>17903.64</v>
      </c>
    </row>
    <row r="8" spans="1:8" ht="22.5">
      <c r="A8" s="8" t="s">
        <v>226</v>
      </c>
      <c r="H8" s="9">
        <v>32.55</v>
      </c>
    </row>
    <row r="9" spans="1:8" ht="22.5">
      <c r="A9" s="8" t="s">
        <v>227</v>
      </c>
      <c r="H9" s="9">
        <v>39.06</v>
      </c>
    </row>
    <row r="10" spans="1:8" ht="22.5">
      <c r="A10" s="8" t="s">
        <v>228</v>
      </c>
      <c r="H10" s="9">
        <v>556310</v>
      </c>
    </row>
    <row r="11" spans="1:8" ht="22.5">
      <c r="A11" s="8" t="s">
        <v>229</v>
      </c>
      <c r="H11" s="9">
        <v>265544.95</v>
      </c>
    </row>
    <row r="12" spans="1:8" ht="22.5">
      <c r="A12" s="8" t="s">
        <v>230</v>
      </c>
      <c r="H12" s="9">
        <v>3.97</v>
      </c>
    </row>
    <row r="13" spans="1:8" ht="22.5">
      <c r="A13" s="8" t="s">
        <v>231</v>
      </c>
      <c r="H13" s="9">
        <v>8.18</v>
      </c>
    </row>
    <row r="14" spans="1:8" ht="22.5">
      <c r="A14" s="8" t="s">
        <v>232</v>
      </c>
      <c r="H14" s="9">
        <v>18197.27</v>
      </c>
    </row>
    <row r="15" spans="1:8" ht="22.5">
      <c r="A15" s="8" t="s">
        <v>233</v>
      </c>
      <c r="H15" s="9">
        <v>15250</v>
      </c>
    </row>
    <row r="16" spans="1:8" ht="22.5">
      <c r="A16" s="8" t="s">
        <v>234</v>
      </c>
      <c r="H16" s="9">
        <v>0.53</v>
      </c>
    </row>
    <row r="17" spans="1:8" ht="24">
      <c r="A17" s="144" t="s">
        <v>235</v>
      </c>
      <c r="B17" s="135"/>
      <c r="H17" s="136">
        <v>283348.75</v>
      </c>
    </row>
    <row r="18" spans="1:8" ht="22.5">
      <c r="A18" s="8" t="s">
        <v>169</v>
      </c>
      <c r="H18" s="9">
        <v>1763047.91</v>
      </c>
    </row>
    <row r="19" ht="23.25" thickBot="1">
      <c r="H19" s="49">
        <f>SUM(H6:H18)</f>
        <v>2934606.51</v>
      </c>
    </row>
    <row r="20" ht="23.25" thickTop="1">
      <c r="H20" s="14"/>
    </row>
    <row r="21" ht="22.5">
      <c r="H21" s="14"/>
    </row>
    <row r="22" ht="22.5">
      <c r="H22" s="14"/>
    </row>
    <row r="23" ht="22.5">
      <c r="H23" s="14"/>
    </row>
    <row r="24" spans="1:8" ht="22.5">
      <c r="A24" s="16"/>
      <c r="B24" s="16"/>
      <c r="C24" s="16"/>
      <c r="D24"/>
      <c r="E24"/>
      <c r="F24"/>
      <c r="G24"/>
      <c r="H24"/>
    </row>
    <row r="25" spans="1:3" s="22" customFormat="1" ht="22.5">
      <c r="A25" s="17"/>
      <c r="B25" s="18"/>
      <c r="C25" s="19"/>
    </row>
    <row r="26" spans="1:3" s="22" customFormat="1" ht="22.5">
      <c r="A26" s="16"/>
      <c r="B26" s="16"/>
      <c r="C26" s="16"/>
    </row>
    <row r="27" spans="1:3" s="22" customFormat="1" ht="22.5">
      <c r="A27" s="16"/>
      <c r="B27" s="16"/>
      <c r="C27" s="16"/>
    </row>
    <row r="28" spans="1:3" s="22" customFormat="1" ht="22.5">
      <c r="A28" s="16"/>
      <c r="B28" s="16"/>
      <c r="C28" s="16"/>
    </row>
    <row r="29" spans="1:9" s="22" customFormat="1" ht="22.5">
      <c r="A29" s="8"/>
      <c r="B29" s="8"/>
      <c r="C29" s="8"/>
      <c r="D29" s="8"/>
      <c r="E29" s="8"/>
      <c r="F29" s="8"/>
      <c r="G29" s="8"/>
      <c r="H29" s="8"/>
      <c r="I29" s="1"/>
    </row>
    <row r="30" spans="1:8" ht="22.5">
      <c r="A30" s="240"/>
      <c r="B30" s="240"/>
      <c r="C30" s="240"/>
      <c r="D30" s="240"/>
      <c r="E30" s="240"/>
      <c r="F30" s="240"/>
      <c r="G30" s="240"/>
      <c r="H30" s="240"/>
    </row>
    <row r="31" spans="1:8" ht="22.5">
      <c r="A31" s="228"/>
      <c r="B31" s="228"/>
      <c r="C31" s="228"/>
      <c r="D31" s="228"/>
      <c r="E31" s="228"/>
      <c r="F31" s="228"/>
      <c r="G31" s="228"/>
      <c r="H31" s="228"/>
    </row>
    <row r="37" ht="22.5">
      <c r="H37" s="14"/>
    </row>
  </sheetData>
  <sheetProtection/>
  <mergeCells count="5">
    <mergeCell ref="A31:H31"/>
    <mergeCell ref="A30:H30"/>
    <mergeCell ref="A1:H1"/>
    <mergeCell ref="A2:H2"/>
    <mergeCell ref="A3:H3"/>
  </mergeCells>
  <printOptions/>
  <pageMargins left="1.1811023622047245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2017-10-09T03:45:36Z</cp:lastPrinted>
  <dcterms:created xsi:type="dcterms:W3CDTF">2009-10-21T08:46:29Z</dcterms:created>
  <dcterms:modified xsi:type="dcterms:W3CDTF">2017-10-10T07:38:42Z</dcterms:modified>
  <cp:category/>
  <cp:version/>
  <cp:contentType/>
  <cp:contentStatus/>
</cp:coreProperties>
</file>