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ก.พ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  <externalReference r:id="rId9"/>
  </externalReferences>
  <definedNames>
    <definedName name="_xlnm.Print_Area" localSheetId="0">'ก.พ'!$A$1:$I$48</definedName>
  </definedNames>
  <calcPr fullCalcOnLoad="1"/>
</workbook>
</file>

<file path=xl/sharedStrings.xml><?xml version="1.0" encoding="utf-8"?>
<sst xmlns="http://schemas.openxmlformats.org/spreadsheetml/2006/main" count="318" uniqueCount="254">
  <si>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</si>
  <si>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</si>
  <si>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</si>
  <si>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</si>
  <si>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</si>
  <si>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</si>
  <si>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</si>
  <si>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</si>
  <si>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</si>
  <si>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</si>
  <si>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</si>
  <si>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</si>
  <si>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</si>
  <si>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</si>
  <si>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</si>
  <si>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</si>
  <si>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</si>
  <si>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</si>
  <si>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</si>
  <si>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</si>
  <si>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</si>
  <si>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</si>
  <si>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</si>
  <si>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</si>
  <si>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</si>
  <si>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</si>
  <si>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</si>
  <si>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</si>
  <si>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704</t>
  </si>
  <si>
    <t>090</t>
  </si>
  <si>
    <t>700</t>
  </si>
  <si>
    <t>900</t>
  </si>
  <si>
    <t>600</t>
  </si>
  <si>
    <t>3000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</si>
  <si>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</si>
  <si>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</si>
  <si>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</si>
  <si>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</si>
  <si>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</si>
  <si>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</si>
  <si>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</si>
  <si>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</si>
  <si>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</si>
  <si>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</si>
  <si>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</si>
  <si>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</si>
  <si>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</si>
  <si>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</si>
  <si>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</si>
  <si>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</si>
  <si>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2558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</si>
  <si>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</si>
  <si>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</si>
  <si>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</si>
  <si>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</si>
  <si>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</si>
  <si>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</si>
  <si>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</si>
  <si>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</si>
  <si>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</si>
  <si>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</si>
  <si>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</si>
  <si>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</si>
  <si>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</si>
  <si>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</si>
  <si>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</si>
  <si>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</si>
  <si>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</si>
  <si>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</si>
  <si>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</si>
  <si>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</si>
  <si>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</si>
  <si>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</si>
  <si>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</si>
  <si>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</si>
  <si>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</si>
  <si>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</si>
  <si>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</si>
  <si>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</si>
  <si>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</si>
  <si>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</si>
  <si>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</si>
  <si>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</si>
  <si>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</si>
  <si>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</si>
  <si>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</si>
  <si>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</si>
  <si>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</si>
  <si>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</si>
  <si>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</si>
  <si>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</si>
  <si>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</si>
  <si>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</si>
  <si>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</si>
  <si>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</si>
  <si>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</si>
  <si>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</si>
  <si>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</si>
  <si>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</si>
  <si>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</si>
  <si>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</si>
  <si>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</si>
  <si>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</si>
  <si>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</si>
  <si>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</si>
  <si>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</si>
  <si>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</si>
  <si>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</si>
  <si>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</si>
  <si>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</si>
  <si>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</si>
  <si>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</si>
  <si>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</si>
  <si>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</si>
  <si>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</si>
  <si>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</si>
  <si>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</si>
  <si>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</si>
  <si>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</si>
  <si>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</si>
  <si>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</si>
  <si>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</si>
  <si>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</si>
  <si>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</si>
  <si>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</si>
  <si>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</si>
  <si>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</si>
  <si>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t>รายได้ที่รัฐบาลอุดหนุนให้โดยระบุวัตถุประสงค์</t>
  </si>
  <si>
    <t xml:space="preserve">            (สื่อการเสรียนการสอน)</t>
  </si>
  <si>
    <t>-</t>
  </si>
  <si>
    <t>หมายเหตุ 3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</si>
  <si>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</si>
  <si>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</si>
  <si>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</si>
  <si>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</si>
  <si>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t>เงินอุดหนุนเฉพาะกิจ  - ค่ากระแสไฟฟ้าสูบน้ำด้วยไฟฟ้า</t>
  </si>
  <si>
    <t>เงินอุดหนุนเฉพาะกิจ - ค่าจ้างลูกจ้างประจำสูบน้ำด้วยไฟฟ้า</t>
  </si>
  <si>
    <t xml:space="preserve">เงินอุดหนุนเฉพาะกิจ - ค่าเบี้ยยังชีพผู้สูงอายุ </t>
  </si>
  <si>
    <t>เงินอุดหนุนเฉพาะกิจ - ค่าเบี้ยยังชีพผู้พิการ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</si>
  <si>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</si>
  <si>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</si>
  <si>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</si>
  <si>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ค่าเล่าเรียนบุตร ครู ผดด.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</si>
  <si>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</si>
  <si>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</si>
  <si>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</si>
  <si>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</si>
  <si>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</si>
  <si>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</si>
  <si>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</si>
  <si>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</si>
  <si>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</si>
  <si>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</si>
  <si>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</si>
  <si>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</si>
  <si>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</si>
  <si>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</si>
  <si>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</si>
  <si>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</si>
  <si>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</si>
  <si>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</si>
  <si>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</si>
  <si>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</si>
  <si>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</si>
  <si>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</si>
  <si>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</si>
  <si>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</si>
  <si>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</si>
  <si>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</si>
  <si>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</si>
  <si>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</si>
  <si>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</si>
  <si>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</si>
  <si>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</si>
  <si>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</si>
  <si>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</si>
  <si>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</si>
  <si>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</si>
  <si>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</si>
  <si>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      ผู้สูงอายุ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</si>
  <si>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</si>
  <si>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</si>
  <si>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</si>
  <si>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</si>
  <si>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</si>
  <si>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</si>
  <si>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(9)เงินอุดหนุนเฉพาะกิจค่าจัดการสื่อการเรียนการสอน ศพด.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</si>
  <si>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</si>
  <si>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</si>
  <si>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</si>
  <si>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</si>
  <si>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</si>
  <si>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</si>
  <si>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</si>
  <si>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</si>
  <si>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</si>
  <si>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</si>
  <si>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</si>
  <si>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</si>
  <si>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เงินอุดหนุนเฉพาะกิจ - ค่าจัดการสื่อการเรียนการสอน ศพด.</t>
  </si>
  <si>
    <r>
      <t xml:space="preserve">เงินอุดหนุนเฉพาะกิจ - </t>
    </r>
    <r>
      <rPr>
        <sz val="13"/>
        <rFont val="TH SarabunPSK"/>
        <family val="2"/>
      </rPr>
      <t>ค่าใช้จ่ายสำหรับส่งเสริมการบำบัดฟื้นฟูผู้ติดยาเสพติด</t>
    </r>
  </si>
  <si>
    <r>
      <t xml:space="preserve">เงินอุดหนุนเฉพาะกิจ - </t>
    </r>
    <r>
      <rPr>
        <sz val="12"/>
        <rFont val="TH SarabunPSK"/>
        <family val="2"/>
      </rPr>
      <t>ค่าใช้จ่ายสำหรับฝึกอบรมอาชีพให้แก่ผู้ที่ผ่านการบำบัดฟื้นฟู</t>
    </r>
  </si>
  <si>
    <t>2000</t>
  </si>
  <si>
    <t>082</t>
  </si>
  <si>
    <t>000</t>
  </si>
  <si>
    <t>อุดหนุนทั่วไปเพื่อสนับสนุนการบริหารจัดการ อปท ตามยุทธศาสตร์</t>
  </si>
  <si>
    <t>รายจ่ายรอจ่าย</t>
  </si>
  <si>
    <t>เงินรับฝาก - ดอกเบี้ยเงินฝากธนาคาร ธกส.(สปสช.)</t>
  </si>
  <si>
    <t>อุดหนุนรัฐบาลที่กำหนดวัตถุประสงค์- อุดหนุนเฉพาะกิจประจำปีงบประมาณ 2558</t>
  </si>
  <si>
    <r>
      <t xml:space="preserve">เงินอุดหนุนเฉพาะกิจ - </t>
    </r>
    <r>
      <rPr>
        <sz val="14"/>
        <rFont val="TH SarabunPSK"/>
        <family val="2"/>
      </rPr>
      <t>กรณีเร่งด่วน ปี 2557 ก่อสร้างถนนแอสฟัลท์ ม.9</t>
    </r>
  </si>
  <si>
    <r>
      <t>เงินอุดหนุนเฉพาะกิจ - ปี</t>
    </r>
    <r>
      <rPr>
        <sz val="14"/>
        <rFont val="TH SarabunPSK"/>
        <family val="2"/>
      </rPr>
      <t xml:space="preserve"> 2558 ปรับปรุงซ่อมแซมสถานีสูบน้ำ หมู่ที่ 5</t>
    </r>
  </si>
  <si>
    <r>
      <t>เงินอุดหนุนเฉพาะกิจ - ปี</t>
    </r>
    <r>
      <rPr>
        <sz val="14"/>
        <rFont val="TH SarabunPSK"/>
        <family val="2"/>
      </rPr>
      <t xml:space="preserve"> 2558 ก่อสร้างศูนย์พัฒนาเด็กเล็กบ้านละหาน</t>
    </r>
  </si>
  <si>
    <t>เงินอุดหนุนทั่วไปเพื่อสนับสนุนฯตามยุทธศาสตร์</t>
  </si>
  <si>
    <t>ส่งคืนเงินงบประมาณ/เงินนอกงบประมาณ</t>
  </si>
  <si>
    <t>ดอกเบี้ยเงินฝากธนาคาร - บัญชีโครงการเศรษฐกิจฯ</t>
  </si>
  <si>
    <t>เงินอุดหนุน - บัญชีโครงการเศรษฐกิจฯ</t>
  </si>
  <si>
    <t>เงินอุดหนุน - บัญชีโครงการเศรษฐกิจชุมชนฯ</t>
  </si>
  <si>
    <t>บัญชีรายจ่ายรอจ่าย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</si>
  <si>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</si>
  <si>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</si>
  <si>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 (1)เงินอุดหนุนเฉพาะกิจกรณีเร่งด่วน ปี 2557 ก่อสร้างถนน</t>
  </si>
  <si>
    <t xml:space="preserve">             แอสฟัลท์ติกคอนกรีต หมู่ที่ 9 บ้านลี่</t>
  </si>
  <si>
    <t xml:space="preserve">         (2)เงินอุดหนุนเฉพาะกิจ ปี 2558 ปรับปรุงสถานีสูบน้ำ</t>
  </si>
  <si>
    <t xml:space="preserve">               หมู่ที่ 5 บ้านโยยจาน</t>
  </si>
  <si>
    <t xml:space="preserve">         (3)เงินอุดหนุนเฉพาะกิจ ปี 2558 ค่าก่อสร้างศูนย์พัฒนา</t>
  </si>
  <si>
    <t xml:space="preserve">            เด็กเล็กบ้านละหาน</t>
  </si>
  <si>
    <t xml:space="preserve"> -3-</t>
  </si>
  <si>
    <t>รวม เงินอุดหนุนวัตถุประสงค์+เงินอุดหนุนเฉพาะกิจ</t>
  </si>
  <si>
    <t>ณ  วันที่   30  กันายน 2558</t>
  </si>
  <si>
    <t>111100</t>
  </si>
  <si>
    <t>111201</t>
  </si>
  <si>
    <t>111203</t>
  </si>
  <si>
    <t>215016</t>
  </si>
  <si>
    <t>500000</t>
  </si>
  <si>
    <t>113100</t>
  </si>
  <si>
    <t>310000</t>
  </si>
  <si>
    <t>320000</t>
  </si>
  <si>
    <t>400000</t>
  </si>
  <si>
    <t>25000</t>
  </si>
  <si>
    <t>215000</t>
  </si>
  <si>
    <t>211000</t>
  </si>
  <si>
    <t>210000</t>
  </si>
  <si>
    <t xml:space="preserve"> ณ วันที่    30  กันายน  2558</t>
  </si>
  <si>
    <t xml:space="preserve">       (1)เงินอุดหนุนทั่วไป</t>
  </si>
  <si>
    <t xml:space="preserve">       (1)เงินอุดหนุนทั่วไปเพื่อสนับสนุนการบริหารจัดการ อปท.</t>
  </si>
  <si>
    <t xml:space="preserve">       ตามยุทธศาสตร์การพัฒนาประเทศ</t>
  </si>
  <si>
    <t xml:space="preserve">       (2)เงินอุดหนุนค่าใช้จ่ายสำหรับสนับสนุนการสงเคราะห์เบี้ยยังชีพ</t>
  </si>
  <si>
    <t xml:space="preserve">       (4)เงินอุดหนุนสำหรับงานสูบน้ำของสถานีสูบน้ำด้วยไฟฟ้า</t>
  </si>
  <si>
    <t xml:space="preserve">        (5) เงินอุดหนุนทั่วไปกำหนดวัตถุประสงค์เงินอุดหนุนสำหรับ</t>
  </si>
  <si>
    <t>ณ วันที่   30  กันยายน   2558</t>
  </si>
  <si>
    <t>ณ วันที่    30  กันยายน  2558</t>
  </si>
  <si>
    <t>ส่งคืน 700 บาท</t>
  </si>
  <si>
    <t xml:space="preserve">                             ประจำเดือนกันยายน พ.ศ. 2558</t>
  </si>
  <si>
    <t>ลูกหนี้ภาษี - ภาษีโรงเรือนและที่ดิน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</si>
</sst>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45" applyFont="1">
      <alignment/>
      <protection/>
    </xf>
    <xf numFmtId="0" fontId="7" fillId="0" borderId="0" xfId="46" applyFont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0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12" fillId="0" borderId="11" xfId="45" applyFont="1" applyFill="1" applyBorder="1" applyAlignment="1">
      <alignment horizontal="center"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4" fillId="0" borderId="16" xfId="45" applyFont="1" applyFill="1" applyBorder="1">
      <alignment/>
      <protection/>
    </xf>
    <xf numFmtId="0" fontId="4" fillId="0" borderId="12" xfId="45" applyFont="1" applyFill="1" applyBorder="1" applyAlignment="1">
      <alignment horizontal="center"/>
      <protection/>
    </xf>
    <xf numFmtId="3" fontId="4" fillId="0" borderId="17" xfId="45" applyNumberFormat="1" applyFont="1" applyFill="1" applyBorder="1">
      <alignment/>
      <protection/>
    </xf>
    <xf numFmtId="43" fontId="4" fillId="0" borderId="17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3" fontId="6" fillId="0" borderId="18" xfId="45" applyNumberFormat="1" applyFont="1" applyFill="1" applyBorder="1">
      <alignment/>
      <protection/>
    </xf>
    <xf numFmtId="4" fontId="6" fillId="0" borderId="19" xfId="45" applyNumberFormat="1" applyFont="1" applyFill="1" applyBorder="1">
      <alignment/>
      <protection/>
    </xf>
    <xf numFmtId="0" fontId="6" fillId="0" borderId="20" xfId="45" applyFont="1" applyFill="1" applyBorder="1" applyAlignment="1">
      <alignment horizontal="center"/>
      <protection/>
    </xf>
    <xf numFmtId="0" fontId="6" fillId="0" borderId="21" xfId="45" applyFont="1" applyFill="1" applyBorder="1" applyAlignment="1">
      <alignment horizontal="center"/>
      <protection/>
    </xf>
    <xf numFmtId="3" fontId="13" fillId="0" borderId="22" xfId="45" applyNumberFormat="1" applyFont="1" applyFill="1" applyBorder="1">
      <alignment/>
      <protection/>
    </xf>
    <xf numFmtId="4" fontId="13" fillId="0" borderId="22" xfId="45" applyNumberFormat="1" applyFont="1" applyFill="1" applyBorder="1">
      <alignment/>
      <protection/>
    </xf>
    <xf numFmtId="0" fontId="12" fillId="0" borderId="11" xfId="45" applyFont="1" applyFill="1" applyBorder="1" applyAlignment="1">
      <alignment horizontal="left"/>
      <protection/>
    </xf>
    <xf numFmtId="0" fontId="6" fillId="0" borderId="14" xfId="45" applyFont="1" applyFill="1" applyBorder="1" applyAlignment="1">
      <alignment horizontal="center"/>
      <protection/>
    </xf>
    <xf numFmtId="43" fontId="6" fillId="0" borderId="11" xfId="38" applyNumberFormat="1" applyFont="1" applyFill="1" applyBorder="1" applyAlignment="1">
      <alignment horizontal="center"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3" xfId="45" applyFont="1" applyFill="1" applyBorder="1" applyAlignment="1">
      <alignment horizontal="left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21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21" xfId="0" applyFont="1" applyBorder="1" applyAlignment="1">
      <alignment horizontal="center"/>
    </xf>
    <xf numFmtId="43" fontId="5" fillId="0" borderId="21" xfId="36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4" fillId="0" borderId="10" xfId="36" applyFont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43" fontId="14" fillId="0" borderId="11" xfId="36" applyFont="1" applyBorder="1" applyAlignment="1">
      <alignment/>
    </xf>
    <xf numFmtId="4" fontId="14" fillId="0" borderId="11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63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21" xfId="46" applyFont="1" applyBorder="1" applyAlignment="1">
      <alignment horizontal="center"/>
      <protection/>
    </xf>
    <xf numFmtId="43" fontId="19" fillId="0" borderId="21" xfId="38" applyNumberFormat="1" applyFont="1" applyBorder="1" applyAlignment="1">
      <alignment horizontal="center"/>
    </xf>
    <xf numFmtId="0" fontId="19" fillId="0" borderId="21" xfId="46" applyFont="1" applyFill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7" fillId="0" borderId="0" xfId="46" applyFont="1" applyBorder="1" applyAlignment="1">
      <alignment horizontal="center"/>
      <protection/>
    </xf>
    <xf numFmtId="43" fontId="19" fillId="0" borderId="23" xfId="38" applyNumberFormat="1" applyFont="1" applyBorder="1" applyAlignment="1">
      <alignment horizontal="center"/>
    </xf>
    <xf numFmtId="43" fontId="17" fillId="0" borderId="23" xfId="36" applyFont="1" applyBorder="1" applyAlignment="1">
      <alignment horizontal="center"/>
    </xf>
    <xf numFmtId="0" fontId="17" fillId="0" borderId="23" xfId="46" applyFont="1" applyBorder="1" applyAlignment="1">
      <alignment horizontal="center"/>
      <protection/>
    </xf>
    <xf numFmtId="43" fontId="17" fillId="0" borderId="23" xfId="46" applyNumberFormat="1" applyFont="1" applyBorder="1" applyAlignment="1">
      <alignment horizontal="center"/>
      <protection/>
    </xf>
    <xf numFmtId="0" fontId="19" fillId="0" borderId="10" xfId="46" applyFont="1" applyFill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0" fontId="17" fillId="0" borderId="14" xfId="46" applyFont="1" applyBorder="1">
      <alignment/>
      <protection/>
    </xf>
    <xf numFmtId="43" fontId="17" fillId="0" borderId="11" xfId="38" applyNumberFormat="1" applyFont="1" applyBorder="1" applyAlignment="1">
      <alignment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43" fontId="17" fillId="0" borderId="11" xfId="38" applyFont="1" applyBorder="1" applyAlignment="1">
      <alignment horizontal="center"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19" fillId="0" borderId="24" xfId="46" applyFont="1" applyBorder="1" applyAlignment="1">
      <alignment horizontal="center"/>
      <protection/>
    </xf>
    <xf numFmtId="0" fontId="19" fillId="0" borderId="25" xfId="46" applyFont="1" applyBorder="1" applyAlignment="1">
      <alignment horizontal="center"/>
      <protection/>
    </xf>
    <xf numFmtId="43" fontId="19" fillId="0" borderId="24" xfId="38" applyNumberFormat="1" applyFont="1" applyBorder="1" applyAlignment="1">
      <alignment horizontal="center"/>
    </xf>
    <xf numFmtId="0" fontId="63" fillId="0" borderId="24" xfId="0" applyFont="1" applyBorder="1" applyAlignment="1">
      <alignment/>
    </xf>
    <xf numFmtId="0" fontId="23" fillId="0" borderId="0" xfId="46" applyFont="1" applyAlignment="1">
      <alignment horizontal="center"/>
      <protection/>
    </xf>
    <xf numFmtId="0" fontId="23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4" fontId="17" fillId="0" borderId="10" xfId="46" applyNumberFormat="1" applyFont="1" applyBorder="1">
      <alignment/>
      <protection/>
    </xf>
    <xf numFmtId="0" fontId="17" fillId="0" borderId="10" xfId="46" applyFont="1" applyBorder="1" applyAlignment="1">
      <alignment horizontal="center"/>
      <protection/>
    </xf>
    <xf numFmtId="4" fontId="17" fillId="0" borderId="10" xfId="46" applyNumberFormat="1" applyFont="1" applyFill="1" applyBorder="1">
      <alignment/>
      <protection/>
    </xf>
    <xf numFmtId="0" fontId="17" fillId="0" borderId="11" xfId="46" applyFont="1" applyBorder="1">
      <alignment/>
      <protection/>
    </xf>
    <xf numFmtId="0" fontId="24" fillId="0" borderId="0" xfId="46" applyFont="1">
      <alignment/>
      <protection/>
    </xf>
    <xf numFmtId="4" fontId="17" fillId="0" borderId="11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1" xfId="36" applyFont="1" applyBorder="1" applyAlignment="1">
      <alignment/>
    </xf>
    <xf numFmtId="43" fontId="17" fillId="0" borderId="11" xfId="36" applyFont="1" applyBorder="1" applyAlignment="1">
      <alignment horizontal="center"/>
    </xf>
    <xf numFmtId="43" fontId="17" fillId="0" borderId="11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1" xfId="46" applyNumberFormat="1" applyFont="1" applyFill="1" applyBorder="1" applyAlignment="1">
      <alignment horizontal="center"/>
      <protection/>
    </xf>
    <xf numFmtId="4" fontId="17" fillId="0" borderId="11" xfId="46" applyNumberFormat="1" applyFont="1" applyBorder="1" applyAlignment="1">
      <alignment horizontal="center"/>
      <protection/>
    </xf>
    <xf numFmtId="4" fontId="19" fillId="0" borderId="24" xfId="46" applyNumberFormat="1" applyFont="1" applyBorder="1">
      <alignment/>
      <protection/>
    </xf>
    <xf numFmtId="4" fontId="19" fillId="2" borderId="24" xfId="46" applyNumberFormat="1" applyFont="1" applyFill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17" fillId="0" borderId="12" xfId="46" applyFont="1" applyBorder="1">
      <alignment/>
      <protection/>
    </xf>
    <xf numFmtId="43" fontId="17" fillId="0" borderId="10" xfId="46" applyNumberFormat="1" applyFont="1" applyBorder="1">
      <alignment/>
      <protection/>
    </xf>
    <xf numFmtId="4" fontId="17" fillId="0" borderId="0" xfId="46" applyNumberFormat="1" applyFont="1">
      <alignment/>
      <protection/>
    </xf>
    <xf numFmtId="0" fontId="17" fillId="0" borderId="0" xfId="46" applyFont="1" applyBorder="1">
      <alignment/>
      <protection/>
    </xf>
    <xf numFmtId="4" fontId="19" fillId="33" borderId="27" xfId="46" applyNumberFormat="1" applyFont="1" applyFill="1" applyBorder="1">
      <alignment/>
      <protection/>
    </xf>
    <xf numFmtId="4" fontId="19" fillId="33" borderId="28" xfId="46" applyNumberFormat="1" applyFont="1" applyFill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17" xfId="46" applyFont="1" applyBorder="1" applyAlignment="1">
      <alignment horizontal="center"/>
      <protection/>
    </xf>
    <xf numFmtId="43" fontId="17" fillId="0" borderId="11" xfId="36" applyFont="1" applyFill="1" applyBorder="1" applyAlignment="1">
      <alignment/>
    </xf>
    <xf numFmtId="4" fontId="17" fillId="0" borderId="11" xfId="46" applyNumberFormat="1" applyFont="1" applyBorder="1" applyAlignment="1">
      <alignment horizontal="right"/>
      <protection/>
    </xf>
    <xf numFmtId="4" fontId="19" fillId="0" borderId="24" xfId="46" applyNumberFormat="1" applyFont="1" applyBorder="1" applyAlignment="1">
      <alignment horizontal="right"/>
      <protection/>
    </xf>
    <xf numFmtId="0" fontId="17" fillId="0" borderId="12" xfId="46" applyFont="1" applyBorder="1" applyAlignment="1">
      <alignment horizontal="center"/>
      <protection/>
    </xf>
    <xf numFmtId="4" fontId="19" fillId="0" borderId="18" xfId="46" applyNumberFormat="1" applyFont="1" applyBorder="1">
      <alignment/>
      <protection/>
    </xf>
    <xf numFmtId="0" fontId="17" fillId="0" borderId="0" xfId="46" applyFont="1" applyAlignment="1">
      <alignment horizontal="center"/>
      <protection/>
    </xf>
    <xf numFmtId="4" fontId="19" fillId="34" borderId="18" xfId="46" applyNumberFormat="1" applyFont="1" applyFill="1" applyBorder="1">
      <alignment/>
      <protection/>
    </xf>
    <xf numFmtId="0" fontId="23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19" fillId="0" borderId="29" xfId="46" applyFont="1" applyBorder="1" applyAlignment="1">
      <alignment horizontal="center"/>
      <protection/>
    </xf>
    <xf numFmtId="0" fontId="23" fillId="0" borderId="23" xfId="46" applyFont="1" applyBorder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0" fontId="23" fillId="0" borderId="26" xfId="46" applyFont="1" applyFill="1" applyBorder="1" applyAlignment="1">
      <alignment horizontal="center"/>
      <protection/>
    </xf>
    <xf numFmtId="0" fontId="23" fillId="0" borderId="10" xfId="46" applyFont="1" applyFill="1" applyBorder="1" applyAlignment="1">
      <alignment horizontal="center"/>
      <protection/>
    </xf>
    <xf numFmtId="0" fontId="23" fillId="0" borderId="16" xfId="46" applyFont="1" applyBorder="1" applyAlignment="1">
      <alignment horizontal="center"/>
      <protection/>
    </xf>
    <xf numFmtId="0" fontId="23" fillId="0" borderId="12" xfId="46" applyFont="1" applyBorder="1" applyAlignment="1">
      <alignment horizontal="center"/>
      <protection/>
    </xf>
    <xf numFmtId="0" fontId="23" fillId="0" borderId="29" xfId="46" applyFont="1" applyFill="1" applyBorder="1" applyAlignment="1">
      <alignment horizontal="center"/>
      <protection/>
    </xf>
    <xf numFmtId="0" fontId="23" fillId="0" borderId="12" xfId="46" applyFont="1" applyFill="1" applyBorder="1" applyAlignment="1">
      <alignment horizontal="center"/>
      <protection/>
    </xf>
    <xf numFmtId="0" fontId="23" fillId="0" borderId="10" xfId="46" applyFont="1" applyBorder="1">
      <alignment/>
      <protection/>
    </xf>
    <xf numFmtId="49" fontId="23" fillId="0" borderId="10" xfId="46" applyNumberFormat="1" applyFont="1" applyBorder="1" applyAlignment="1">
      <alignment horizontal="center"/>
      <protection/>
    </xf>
    <xf numFmtId="4" fontId="23" fillId="0" borderId="30" xfId="46" applyNumberFormat="1" applyFont="1" applyFill="1" applyBorder="1">
      <alignment/>
      <protection/>
    </xf>
    <xf numFmtId="0" fontId="23" fillId="0" borderId="30" xfId="46" applyFont="1" applyFill="1" applyBorder="1">
      <alignment/>
      <protection/>
    </xf>
    <xf numFmtId="0" fontId="23" fillId="0" borderId="11" xfId="46" applyFont="1" applyBorder="1">
      <alignment/>
      <protection/>
    </xf>
    <xf numFmtId="49" fontId="23" fillId="0" borderId="11" xfId="46" applyNumberFormat="1" applyFont="1" applyBorder="1" applyAlignment="1">
      <alignment horizontal="center"/>
      <protection/>
    </xf>
    <xf numFmtId="43" fontId="23" fillId="0" borderId="14" xfId="36" applyFont="1" applyFill="1" applyBorder="1" applyAlignment="1">
      <alignment/>
    </xf>
    <xf numFmtId="0" fontId="23" fillId="0" borderId="14" xfId="46" applyFont="1" applyFill="1" applyBorder="1">
      <alignment/>
      <protection/>
    </xf>
    <xf numFmtId="4" fontId="23" fillId="0" borderId="14" xfId="46" applyNumberFormat="1" applyFont="1" applyFill="1" applyBorder="1">
      <alignment/>
      <protection/>
    </xf>
    <xf numFmtId="0" fontId="23" fillId="0" borderId="0" xfId="46" applyFont="1" applyBorder="1" applyAlignment="1">
      <alignment horizontal="left"/>
      <protection/>
    </xf>
    <xf numFmtId="4" fontId="23" fillId="0" borderId="14" xfId="46" applyNumberFormat="1" applyFont="1" applyFill="1" applyBorder="1" applyAlignment="1">
      <alignment horizontal="right"/>
      <protection/>
    </xf>
    <xf numFmtId="49" fontId="23" fillId="0" borderId="11" xfId="38" applyNumberFormat="1" applyFont="1" applyBorder="1" applyAlignment="1">
      <alignment horizontal="center"/>
    </xf>
    <xf numFmtId="43" fontId="23" fillId="0" borderId="14" xfId="38" applyNumberFormat="1" applyFont="1" applyFill="1" applyBorder="1" applyAlignment="1">
      <alignment horizontal="right"/>
    </xf>
    <xf numFmtId="0" fontId="23" fillId="0" borderId="12" xfId="46" applyFont="1" applyBorder="1">
      <alignment/>
      <protection/>
    </xf>
    <xf numFmtId="49" fontId="23" fillId="0" borderId="12" xfId="38" applyNumberFormat="1" applyFont="1" applyBorder="1" applyAlignment="1">
      <alignment horizontal="center"/>
    </xf>
    <xf numFmtId="0" fontId="23" fillId="0" borderId="17" xfId="46" applyFont="1" applyFill="1" applyBorder="1">
      <alignment/>
      <protection/>
    </xf>
    <xf numFmtId="43" fontId="23" fillId="0" borderId="17" xfId="38" applyNumberFormat="1" applyFont="1" applyFill="1" applyBorder="1" applyAlignment="1">
      <alignment horizontal="right"/>
    </xf>
    <xf numFmtId="4" fontId="25" fillId="0" borderId="24" xfId="46" applyNumberFormat="1" applyFont="1" applyFill="1" applyBorder="1">
      <alignment/>
      <protection/>
    </xf>
    <xf numFmtId="4" fontId="25" fillId="0" borderId="25" xfId="46" applyNumberFormat="1" applyFont="1" applyFill="1" applyBorder="1">
      <alignment/>
      <protection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4" fontId="25" fillId="0" borderId="0" xfId="46" applyNumberFormat="1" applyFont="1" applyFill="1" applyBorder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Fill="1" applyAlignment="1">
      <alignment/>
      <protection/>
    </xf>
    <xf numFmtId="0" fontId="26" fillId="0" borderId="0" xfId="45" applyFont="1" applyFill="1">
      <alignment/>
      <protection/>
    </xf>
    <xf numFmtId="187" fontId="23" fillId="0" borderId="0" xfId="38" applyNumberFormat="1" applyFont="1" applyFill="1" applyAlignment="1">
      <alignment/>
    </xf>
    <xf numFmtId="43" fontId="14" fillId="0" borderId="30" xfId="36" applyFont="1" applyBorder="1" applyAlignment="1">
      <alignment horizontal="center"/>
    </xf>
    <xf numFmtId="43" fontId="14" fillId="0" borderId="30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12" xfId="36" applyFont="1" applyBorder="1" applyAlignment="1">
      <alignment/>
    </xf>
    <xf numFmtId="43" fontId="14" fillId="0" borderId="17" xfId="36" applyFont="1" applyBorder="1" applyAlignment="1">
      <alignment horizontal="center"/>
    </xf>
    <xf numFmtId="4" fontId="5" fillId="0" borderId="31" xfId="0" applyNumberFormat="1" applyFont="1" applyBorder="1" applyAlignment="1">
      <alignment/>
    </xf>
    <xf numFmtId="0" fontId="27" fillId="0" borderId="0" xfId="46" applyFont="1" applyBorder="1" applyAlignment="1">
      <alignment horizontal="left"/>
      <protection/>
    </xf>
    <xf numFmtId="3" fontId="6" fillId="0" borderId="17" xfId="45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3" fontId="23" fillId="0" borderId="0" xfId="38" applyNumberFormat="1" applyFont="1" applyAlignment="1">
      <alignment/>
    </xf>
    <xf numFmtId="0" fontId="17" fillId="0" borderId="11" xfId="46" applyFont="1" applyFill="1" applyBorder="1" applyAlignment="1">
      <alignment horizontal="center"/>
      <protection/>
    </xf>
    <xf numFmtId="4" fontId="19" fillId="0" borderId="10" xfId="46" applyNumberFormat="1" applyFont="1" applyBorder="1">
      <alignment/>
      <protection/>
    </xf>
    <xf numFmtId="4" fontId="19" fillId="0" borderId="10" xfId="46" applyNumberFormat="1" applyFont="1" applyFill="1" applyBorder="1">
      <alignment/>
      <protection/>
    </xf>
    <xf numFmtId="43" fontId="19" fillId="0" borderId="11" xfId="36" applyFont="1" applyBorder="1" applyAlignment="1">
      <alignment/>
    </xf>
    <xf numFmtId="0" fontId="19" fillId="0" borderId="0" xfId="46" applyFont="1" applyAlignment="1">
      <alignment horizontal="center"/>
      <protection/>
    </xf>
    <xf numFmtId="0" fontId="19" fillId="0" borderId="29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9" xfId="45" applyFont="1" applyFill="1" applyBorder="1" applyAlignment="1">
      <alignment horizontal="center"/>
      <protection/>
    </xf>
    <xf numFmtId="0" fontId="4" fillId="0" borderId="26" xfId="45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20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29" xfId="46" applyFont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4.%20&#3619;&#3634;&#3618;&#3592;&#3656;&#3634;&#3618;&#3585;&#3635;&#3627;&#3609;&#3604;&#3623;&#3633;&#3605;&#3606;&#3640;&#3611;&#3619;&#3632;&#3626;&#3591;&#3588;&#3660;%20(&#3627;&#3617;&#3634;&#3618;&#3648;&#3627;&#3605;&#3640;%2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สรุปสิ้นปี"/>
      <sheetName val="รับ-จ่าย"/>
      <sheetName val="Sheet3"/>
    </sheetNames>
    <sheetDataSet>
      <sheetData sheetId="10">
        <row r="7">
          <cell r="F7">
            <v>14891.699999999999</v>
          </cell>
        </row>
        <row r="8">
          <cell r="F8">
            <v>17870.04</v>
          </cell>
        </row>
        <row r="9">
          <cell r="F9">
            <v>727860</v>
          </cell>
        </row>
        <row r="10">
          <cell r="F10">
            <v>5361.209999999999</v>
          </cell>
        </row>
        <row r="11">
          <cell r="F11">
            <v>39841.209999999985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3.18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สรุปภาพรวม ณ  มี.ค."/>
      <sheetName val="เม.ย."/>
      <sheetName val="พ.ค."/>
      <sheetName val="มิ.ย."/>
      <sheetName val="ก.ค."/>
      <sheetName val="ส.ค."/>
      <sheetName val="ก.ย."/>
      <sheetName val="สรุปสิ้นปี"/>
      <sheetName val="รับ"/>
      <sheetName val="จ่าย"/>
    </sheetNames>
    <sheetDataSet>
      <sheetData sheetId="10">
        <row r="7">
          <cell r="F7">
            <v>0</v>
          </cell>
        </row>
      </sheetData>
      <sheetData sheetId="11">
        <row r="8">
          <cell r="F8">
            <v>38155</v>
          </cell>
        </row>
        <row r="10">
          <cell r="F10">
            <v>80000</v>
          </cell>
        </row>
        <row r="11">
          <cell r="F11">
            <v>267633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12180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5" zoomScaleSheetLayoutView="95" zoomScalePageLayoutView="0" workbookViewId="0" topLeftCell="A1">
      <selection activeCell="A9" sqref="A9"/>
    </sheetView>
  </sheetViews>
  <sheetFormatPr defaultColWidth="9.140625" defaultRowHeight="15"/>
  <cols>
    <col min="1" max="1" width="54.8515625" style="4" customWidth="1"/>
    <col min="2" max="2" width="5.421875" style="9" customWidth="1"/>
    <col min="3" max="4" width="13.421875" style="4" customWidth="1"/>
    <col min="5" max="5" width="28.00390625" style="0" customWidth="1"/>
  </cols>
  <sheetData>
    <row r="1" spans="1:4" ht="21">
      <c r="A1" s="203" t="s">
        <v>0</v>
      </c>
      <c r="B1" s="203"/>
      <c r="C1" s="203"/>
      <c r="D1" s="203"/>
    </row>
    <row r="2" spans="1:4" ht="21">
      <c r="A2" s="203" t="s">
        <v>10</v>
      </c>
      <c r="B2" s="203"/>
      <c r="C2" s="203"/>
      <c r="D2" s="203"/>
    </row>
    <row r="3" spans="1:4" ht="21">
      <c r="A3" s="204" t="s">
        <v>228</v>
      </c>
      <c r="B3" s="204"/>
      <c r="C3" s="204"/>
      <c r="D3" s="204"/>
    </row>
    <row r="4" spans="1:4" ht="18.75">
      <c r="A4" s="152" t="s">
        <v>1</v>
      </c>
      <c r="B4" s="153" t="s">
        <v>2</v>
      </c>
      <c r="C4" s="154" t="s">
        <v>3</v>
      </c>
      <c r="D4" s="155" t="s">
        <v>4</v>
      </c>
    </row>
    <row r="5" spans="1:4" ht="18.75">
      <c r="A5" s="156"/>
      <c r="B5" s="157" t="s">
        <v>5</v>
      </c>
      <c r="C5" s="158" t="s">
        <v>6</v>
      </c>
      <c r="D5" s="159" t="s">
        <v>6</v>
      </c>
    </row>
    <row r="6" spans="1:4" ht="18.75">
      <c r="A6" s="160" t="s">
        <v>7</v>
      </c>
      <c r="B6" s="161" t="s">
        <v>229</v>
      </c>
      <c r="C6" s="162"/>
      <c r="D6" s="163"/>
    </row>
    <row r="7" spans="1:4" ht="18.75">
      <c r="A7" s="164" t="s">
        <v>17</v>
      </c>
      <c r="B7" s="165" t="s">
        <v>230</v>
      </c>
      <c r="C7" s="166">
        <v>16754122.73</v>
      </c>
      <c r="D7" s="167"/>
    </row>
    <row r="8" spans="1:4" ht="18.75">
      <c r="A8" s="164" t="s">
        <v>18</v>
      </c>
      <c r="B8" s="165" t="s">
        <v>230</v>
      </c>
      <c r="C8" s="166">
        <v>16190189.78</v>
      </c>
      <c r="D8" s="167"/>
    </row>
    <row r="9" spans="1:4" ht="18.75">
      <c r="A9" s="164" t="s">
        <v>19</v>
      </c>
      <c r="B9" s="165" t="s">
        <v>230</v>
      </c>
      <c r="C9" s="166">
        <v>15619.85</v>
      </c>
      <c r="D9" s="167"/>
    </row>
    <row r="10" spans="1:4" ht="18.75">
      <c r="A10" s="164" t="s">
        <v>20</v>
      </c>
      <c r="B10" s="165" t="s">
        <v>230</v>
      </c>
      <c r="C10" s="166">
        <v>168.05</v>
      </c>
      <c r="D10" s="167"/>
    </row>
    <row r="11" spans="1:4" ht="18.75">
      <c r="A11" s="164" t="s">
        <v>21</v>
      </c>
      <c r="B11" s="165" t="s">
        <v>230</v>
      </c>
      <c r="C11" s="166">
        <v>11876199.86</v>
      </c>
      <c r="D11" s="167"/>
    </row>
    <row r="12" spans="1:4" ht="18.75">
      <c r="A12" s="164" t="s">
        <v>22</v>
      </c>
      <c r="B12" s="165" t="s">
        <v>230</v>
      </c>
      <c r="C12" s="166">
        <v>15705992.84</v>
      </c>
      <c r="D12" s="167"/>
    </row>
    <row r="13" spans="1:4" ht="18.75">
      <c r="A13" s="164" t="s">
        <v>23</v>
      </c>
      <c r="B13" s="165" t="s">
        <v>231</v>
      </c>
      <c r="C13" s="166">
        <v>148136.16</v>
      </c>
      <c r="D13" s="167"/>
    </row>
    <row r="14" spans="1:5" ht="18.75">
      <c r="A14" s="164" t="s">
        <v>24</v>
      </c>
      <c r="B14" s="165" t="s">
        <v>232</v>
      </c>
      <c r="C14" s="168">
        <v>1600000</v>
      </c>
      <c r="D14" s="168"/>
      <c r="E14" s="1">
        <f>SUM(C7:C14)</f>
        <v>62290429.269999996</v>
      </c>
    </row>
    <row r="15" spans="1:5" ht="18.75">
      <c r="A15" s="164" t="s">
        <v>25</v>
      </c>
      <c r="B15" s="165" t="s">
        <v>232</v>
      </c>
      <c r="C15" s="168">
        <v>143000</v>
      </c>
      <c r="D15" s="168"/>
      <c r="E15" s="1"/>
    </row>
    <row r="16" spans="1:4" ht="18.75">
      <c r="A16" s="169" t="s">
        <v>205</v>
      </c>
      <c r="B16" s="165"/>
      <c r="C16" s="168">
        <v>916300</v>
      </c>
      <c r="D16" s="168"/>
    </row>
    <row r="17" spans="1:4" ht="18.75">
      <c r="A17" s="164" t="s">
        <v>11</v>
      </c>
      <c r="B17" s="165" t="s">
        <v>233</v>
      </c>
      <c r="C17" s="168">
        <v>34899079.75</v>
      </c>
      <c r="D17" s="168"/>
    </row>
    <row r="18" spans="1:4" ht="18.75">
      <c r="A18" s="164" t="s">
        <v>12</v>
      </c>
      <c r="B18" s="165" t="s">
        <v>234</v>
      </c>
      <c r="C18" s="168">
        <v>463145.68</v>
      </c>
      <c r="D18" s="168"/>
    </row>
    <row r="19" spans="1:4" ht="18.75">
      <c r="A19" s="164" t="s">
        <v>8</v>
      </c>
      <c r="B19" s="165" t="s">
        <v>235</v>
      </c>
      <c r="C19" s="167"/>
      <c r="D19" s="168">
        <v>22557361.44</v>
      </c>
    </row>
    <row r="20" spans="1:4" ht="18.75">
      <c r="A20" s="164" t="s">
        <v>9</v>
      </c>
      <c r="B20" s="165" t="s">
        <v>236</v>
      </c>
      <c r="C20" s="167"/>
      <c r="D20" s="168">
        <v>20556640.65</v>
      </c>
    </row>
    <row r="21" spans="1:4" ht="18.75">
      <c r="A21" s="164" t="s">
        <v>14</v>
      </c>
      <c r="B21" s="165" t="s">
        <v>237</v>
      </c>
      <c r="C21" s="167"/>
      <c r="D21" s="170">
        <v>45883239.82</v>
      </c>
    </row>
    <row r="22" spans="1:4" ht="18.75">
      <c r="A22" s="164" t="s">
        <v>15</v>
      </c>
      <c r="B22" s="165" t="s">
        <v>238</v>
      </c>
      <c r="C22" s="167"/>
      <c r="D22" s="170">
        <v>862593.94</v>
      </c>
    </row>
    <row r="23" spans="1:4" ht="18.75">
      <c r="A23" s="164" t="s">
        <v>16</v>
      </c>
      <c r="B23" s="165" t="s">
        <v>239</v>
      </c>
      <c r="C23" s="167"/>
      <c r="D23" s="168">
        <v>129133</v>
      </c>
    </row>
    <row r="24" spans="1:4" ht="18.75">
      <c r="A24" s="164" t="s">
        <v>26</v>
      </c>
      <c r="B24" s="165" t="s">
        <v>240</v>
      </c>
      <c r="C24" s="168"/>
      <c r="D24" s="168">
        <v>6019650</v>
      </c>
    </row>
    <row r="25" spans="1:4" ht="18.75">
      <c r="A25" s="164" t="s">
        <v>206</v>
      </c>
      <c r="B25" s="165" t="s">
        <v>241</v>
      </c>
      <c r="C25" s="168"/>
      <c r="D25" s="168">
        <v>944716</v>
      </c>
    </row>
    <row r="26" spans="1:4" ht="18.75">
      <c r="A26" s="164" t="s">
        <v>27</v>
      </c>
      <c r="B26" s="171" t="s">
        <v>239</v>
      </c>
      <c r="C26" s="167"/>
      <c r="D26" s="172">
        <v>1758619.85</v>
      </c>
    </row>
    <row r="27" spans="1:4" ht="18.75">
      <c r="A27" s="173"/>
      <c r="B27" s="174"/>
      <c r="C27" s="175"/>
      <c r="D27" s="176"/>
    </row>
    <row r="28" spans="1:5" ht="19.5" thickBot="1">
      <c r="A28" s="106"/>
      <c r="B28" s="105"/>
      <c r="C28" s="177">
        <f>SUM(C7:C26)</f>
        <v>98711954.7</v>
      </c>
      <c r="D28" s="178">
        <f>SUM(D19:D27)</f>
        <v>98711954.69999999</v>
      </c>
      <c r="E28" s="1">
        <f>C28-D28</f>
        <v>0</v>
      </c>
    </row>
    <row r="29" spans="1:5" s="11" customFormat="1" ht="19.5" thickTop="1">
      <c r="A29" s="179"/>
      <c r="B29" s="180"/>
      <c r="C29" s="181"/>
      <c r="D29" s="181"/>
      <c r="E29" s="10"/>
    </row>
    <row r="30" spans="1:5" s="11" customFormat="1" ht="18.75">
      <c r="A30" s="179"/>
      <c r="B30" s="180"/>
      <c r="C30" s="181"/>
      <c r="D30" s="181"/>
      <c r="E30" s="10"/>
    </row>
    <row r="31" spans="1:4" s="5" customFormat="1" ht="18.75">
      <c r="A31" s="179"/>
      <c r="B31" s="180"/>
      <c r="C31" s="181"/>
      <c r="D31" s="181"/>
    </row>
    <row r="32" spans="1:4" s="5" customFormat="1" ht="18.75">
      <c r="A32" s="182"/>
      <c r="B32" s="105"/>
      <c r="C32" s="183"/>
      <c r="D32" s="184"/>
    </row>
    <row r="33" spans="1:4" s="5" customFormat="1" ht="18.75">
      <c r="A33" s="105"/>
      <c r="B33" s="105"/>
      <c r="C33" s="185"/>
      <c r="D33" s="184"/>
    </row>
    <row r="34" spans="1:4" s="5" customFormat="1" ht="18.75">
      <c r="A34" s="182"/>
      <c r="B34" s="105"/>
      <c r="C34" s="183"/>
      <c r="D34" s="184"/>
    </row>
    <row r="35" spans="1:4" s="5" customFormat="1" ht="18.75">
      <c r="A35" s="182"/>
      <c r="B35" s="105"/>
      <c r="C35" s="183"/>
      <c r="D35" s="184"/>
    </row>
    <row r="36" spans="1:4" s="5" customFormat="1" ht="18.75">
      <c r="A36" s="182"/>
      <c r="B36" s="105"/>
      <c r="C36" s="183"/>
      <c r="D36" s="184"/>
    </row>
    <row r="37" spans="1:4" s="5" customFormat="1" ht="14.25">
      <c r="A37" s="6"/>
      <c r="B37" s="7"/>
      <c r="C37" s="6"/>
      <c r="D37" s="6"/>
    </row>
    <row r="38" spans="1:4" s="5" customFormat="1" ht="14.25">
      <c r="A38" s="6"/>
      <c r="B38" s="7"/>
      <c r="C38" s="6"/>
      <c r="D38" s="6"/>
    </row>
    <row r="46" spans="1:4" ht="14.25">
      <c r="A46" s="2"/>
      <c r="B46" s="8"/>
      <c r="C46" s="2"/>
      <c r="D46" s="2"/>
    </row>
    <row r="47" spans="1:4" ht="14.25">
      <c r="A47" s="2"/>
      <c r="B47" s="8"/>
      <c r="C47" s="2"/>
      <c r="D47" s="2"/>
    </row>
    <row r="48" spans="1:4" ht="14.25">
      <c r="A48" s="2"/>
      <c r="B48" s="8"/>
      <c r="C48" s="2"/>
      <c r="D48" s="2"/>
    </row>
    <row r="49" spans="1:4" ht="14.25">
      <c r="A49" s="3"/>
      <c r="B49" s="8"/>
      <c r="C49" s="2"/>
      <c r="D49" s="2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4">
      <selection activeCell="A9" sqref="A9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205" t="s">
        <v>143</v>
      </c>
      <c r="B1" s="205"/>
      <c r="C1" s="205"/>
      <c r="D1" s="205"/>
    </row>
    <row r="2" spans="1:4" ht="21">
      <c r="A2" s="206" t="s">
        <v>94</v>
      </c>
      <c r="B2" s="206"/>
      <c r="C2" s="206"/>
      <c r="D2" s="206"/>
    </row>
    <row r="3" spans="1:4" ht="21">
      <c r="A3" s="207" t="s">
        <v>242</v>
      </c>
      <c r="B3" s="207"/>
      <c r="C3" s="207"/>
      <c r="D3" s="207"/>
    </row>
    <row r="4" spans="1:4" ht="19.5">
      <c r="A4" s="14" t="s">
        <v>1</v>
      </c>
      <c r="B4" s="14" t="s">
        <v>95</v>
      </c>
      <c r="C4" s="14" t="s">
        <v>54</v>
      </c>
      <c r="D4" s="15" t="s">
        <v>144</v>
      </c>
    </row>
    <row r="5" spans="1:4" ht="19.5">
      <c r="A5" s="16"/>
      <c r="B5" s="17"/>
      <c r="C5" s="18" t="s">
        <v>96</v>
      </c>
      <c r="D5" s="19"/>
    </row>
    <row r="6" spans="1:4" ht="19.5">
      <c r="A6" s="20" t="s">
        <v>97</v>
      </c>
      <c r="B6" s="21"/>
      <c r="C6" s="22"/>
      <c r="D6" s="23"/>
    </row>
    <row r="7" spans="1:4" ht="19.5">
      <c r="A7" s="24" t="s">
        <v>145</v>
      </c>
      <c r="B7" s="25" t="s">
        <v>146</v>
      </c>
      <c r="C7" s="22"/>
      <c r="D7" s="23"/>
    </row>
    <row r="8" spans="1:4" ht="19.5">
      <c r="A8" s="26" t="s">
        <v>98</v>
      </c>
      <c r="B8" s="25" t="s">
        <v>147</v>
      </c>
      <c r="C8" s="27">
        <v>300000</v>
      </c>
      <c r="D8" s="23">
        <v>493700.58</v>
      </c>
    </row>
    <row r="9" spans="1:4" ht="19.5">
      <c r="A9" s="26" t="s">
        <v>99</v>
      </c>
      <c r="B9" s="25" t="s">
        <v>148</v>
      </c>
      <c r="C9" s="27">
        <v>150000</v>
      </c>
      <c r="D9" s="23">
        <v>135760.6</v>
      </c>
    </row>
    <row r="10" spans="1:4" ht="19.5">
      <c r="A10" s="26" t="s">
        <v>100</v>
      </c>
      <c r="B10" s="25" t="s">
        <v>149</v>
      </c>
      <c r="C10" s="27">
        <v>140000</v>
      </c>
      <c r="D10" s="23">
        <v>145653</v>
      </c>
    </row>
    <row r="11" spans="1:4" ht="19.5">
      <c r="A11" s="28" t="s">
        <v>101</v>
      </c>
      <c r="B11" s="17"/>
      <c r="C11" s="29">
        <f>SUM(C8:C10)</f>
        <v>590000</v>
      </c>
      <c r="D11" s="30">
        <f>SUM(D8:D10)</f>
        <v>775114.18</v>
      </c>
    </row>
    <row r="12" spans="1:4" ht="19.5">
      <c r="A12" s="20" t="s">
        <v>102</v>
      </c>
      <c r="B12" s="25" t="s">
        <v>150</v>
      </c>
      <c r="C12" s="31"/>
      <c r="D12" s="23"/>
    </row>
    <row r="13" spans="1:4" ht="19.5">
      <c r="A13" s="26" t="s">
        <v>103</v>
      </c>
      <c r="B13" s="25" t="s">
        <v>151</v>
      </c>
      <c r="C13" s="32">
        <v>450000</v>
      </c>
      <c r="D13" s="23">
        <v>484000</v>
      </c>
    </row>
    <row r="14" spans="1:4" ht="19.5">
      <c r="A14" s="26" t="s">
        <v>104</v>
      </c>
      <c r="B14" s="25" t="s">
        <v>152</v>
      </c>
      <c r="C14" s="32">
        <v>4000</v>
      </c>
      <c r="D14" s="23">
        <v>6600</v>
      </c>
    </row>
    <row r="15" spans="1:4" ht="19.5">
      <c r="A15" s="26" t="s">
        <v>105</v>
      </c>
      <c r="B15" s="25" t="s">
        <v>153</v>
      </c>
      <c r="C15" s="32">
        <v>100000</v>
      </c>
      <c r="D15" s="23">
        <v>23064</v>
      </c>
    </row>
    <row r="16" spans="1:4" ht="19.5">
      <c r="A16" s="26" t="s">
        <v>106</v>
      </c>
      <c r="B16" s="25" t="s">
        <v>154</v>
      </c>
      <c r="C16" s="32">
        <v>40000</v>
      </c>
      <c r="D16" s="23">
        <v>56010</v>
      </c>
    </row>
    <row r="17" spans="1:4" ht="19.5">
      <c r="A17" s="26" t="s">
        <v>107</v>
      </c>
      <c r="B17" s="25" t="s">
        <v>155</v>
      </c>
      <c r="C17" s="32">
        <v>2000</v>
      </c>
      <c r="D17" s="23">
        <v>1550</v>
      </c>
    </row>
    <row r="18" spans="1:4" ht="19.5">
      <c r="A18" s="26" t="s">
        <v>108</v>
      </c>
      <c r="B18" s="25" t="s">
        <v>156</v>
      </c>
      <c r="C18" s="32">
        <v>5000</v>
      </c>
      <c r="D18" s="23">
        <v>3240</v>
      </c>
    </row>
    <row r="19" spans="1:4" ht="19.5">
      <c r="A19" s="28" t="s">
        <v>101</v>
      </c>
      <c r="B19" s="17"/>
      <c r="C19" s="29">
        <f>SUM(C13:C18)</f>
        <v>601000</v>
      </c>
      <c r="D19" s="30">
        <f>SUM(D13:D18)</f>
        <v>574464</v>
      </c>
    </row>
    <row r="20" spans="1:4" ht="19.5">
      <c r="A20" s="20" t="s">
        <v>157</v>
      </c>
      <c r="B20" s="25" t="s">
        <v>158</v>
      </c>
      <c r="C20" s="22"/>
      <c r="D20" s="23"/>
    </row>
    <row r="21" spans="1:4" ht="19.5">
      <c r="A21" s="26" t="s">
        <v>109</v>
      </c>
      <c r="B21" s="25" t="s">
        <v>159</v>
      </c>
      <c r="C21" s="32">
        <v>140000</v>
      </c>
      <c r="D21" s="23">
        <v>225000</v>
      </c>
    </row>
    <row r="22" spans="1:4" ht="19.5">
      <c r="A22" s="26" t="s">
        <v>110</v>
      </c>
      <c r="B22" s="25" t="s">
        <v>160</v>
      </c>
      <c r="C22" s="32">
        <v>250000</v>
      </c>
      <c r="D22" s="23">
        <v>392145.17</v>
      </c>
    </row>
    <row r="23" spans="1:4" ht="19.5">
      <c r="A23" s="26" t="s">
        <v>111</v>
      </c>
      <c r="B23" s="25" t="s">
        <v>161</v>
      </c>
      <c r="C23" s="33">
        <v>3000</v>
      </c>
      <c r="D23" s="23"/>
    </row>
    <row r="24" spans="1:4" ht="19.5">
      <c r="A24" s="28" t="s">
        <v>101</v>
      </c>
      <c r="B24" s="17"/>
      <c r="C24" s="34">
        <f>SUM(C21:C23)</f>
        <v>393000</v>
      </c>
      <c r="D24" s="35">
        <f>SUM(D21:D23)</f>
        <v>617145.1699999999</v>
      </c>
    </row>
    <row r="25" spans="1:4" ht="19.5">
      <c r="A25" s="36" t="s">
        <v>112</v>
      </c>
      <c r="B25" s="25" t="s">
        <v>162</v>
      </c>
      <c r="C25" s="22"/>
      <c r="D25" s="23"/>
    </row>
    <row r="26" spans="1:4" ht="19.5">
      <c r="A26" s="26" t="s">
        <v>113</v>
      </c>
      <c r="B26" s="25" t="s">
        <v>163</v>
      </c>
      <c r="C26" s="32">
        <v>10000</v>
      </c>
      <c r="D26" s="23">
        <v>2730</v>
      </c>
    </row>
    <row r="27" spans="1:4" ht="19.5">
      <c r="A27" s="26" t="s">
        <v>114</v>
      </c>
      <c r="B27" s="25" t="s">
        <v>164</v>
      </c>
      <c r="C27" s="32">
        <v>50000</v>
      </c>
      <c r="D27" s="23">
        <v>396900</v>
      </c>
    </row>
    <row r="28" spans="1:4" ht="19.5">
      <c r="A28" s="26" t="s">
        <v>115</v>
      </c>
      <c r="B28" s="25" t="s">
        <v>165</v>
      </c>
      <c r="C28" s="32">
        <v>20000</v>
      </c>
      <c r="D28" s="23">
        <v>17950.66</v>
      </c>
    </row>
    <row r="29" spans="1:4" ht="19.5">
      <c r="A29" s="28" t="s">
        <v>101</v>
      </c>
      <c r="B29" s="17"/>
      <c r="C29" s="29">
        <f>SUM(C26:C28)</f>
        <v>80000</v>
      </c>
      <c r="D29" s="30">
        <f>SUM(D26:D28)</f>
        <v>417580.66</v>
      </c>
    </row>
    <row r="30" spans="1:4" ht="19.5">
      <c r="A30" s="36" t="s">
        <v>116</v>
      </c>
      <c r="B30" s="17"/>
      <c r="C30" s="37"/>
      <c r="D30" s="38"/>
    </row>
    <row r="31" spans="1:4" ht="19.5">
      <c r="A31" s="36" t="s">
        <v>166</v>
      </c>
      <c r="B31" s="25" t="s">
        <v>167</v>
      </c>
      <c r="C31" s="37"/>
      <c r="D31" s="38"/>
    </row>
    <row r="32" spans="1:4" ht="19.5">
      <c r="A32" s="26" t="s">
        <v>117</v>
      </c>
      <c r="B32" s="39">
        <v>1001</v>
      </c>
      <c r="C32" s="32">
        <v>10000000</v>
      </c>
      <c r="D32" s="23">
        <v>9404305.18</v>
      </c>
    </row>
    <row r="33" spans="1:4" ht="19.5">
      <c r="A33" s="26" t="s">
        <v>118</v>
      </c>
      <c r="B33" s="39">
        <v>1001</v>
      </c>
      <c r="C33" s="32">
        <v>4500000</v>
      </c>
      <c r="D33" s="23">
        <v>5051303.84</v>
      </c>
    </row>
    <row r="34" spans="1:4" ht="19.5">
      <c r="A34" s="26" t="s">
        <v>119</v>
      </c>
      <c r="B34" s="39">
        <v>1005</v>
      </c>
      <c r="C34" s="32">
        <v>2000000</v>
      </c>
      <c r="D34" s="23">
        <v>2696101.57</v>
      </c>
    </row>
    <row r="35" spans="1:4" ht="19.5">
      <c r="A35" s="26" t="s">
        <v>120</v>
      </c>
      <c r="B35" s="39">
        <v>1006</v>
      </c>
      <c r="C35" s="32">
        <v>4500000</v>
      </c>
      <c r="D35" s="23">
        <v>4624467.43</v>
      </c>
    </row>
    <row r="36" spans="1:4" ht="19.5">
      <c r="A36" s="26" t="s">
        <v>121</v>
      </c>
      <c r="B36" s="39">
        <v>1010</v>
      </c>
      <c r="C36" s="32">
        <v>50000</v>
      </c>
      <c r="D36" s="23">
        <v>70019.11</v>
      </c>
    </row>
    <row r="37" spans="1:4" ht="19.5">
      <c r="A37" s="26" t="s">
        <v>122</v>
      </c>
      <c r="B37" s="39">
        <v>1011</v>
      </c>
      <c r="C37" s="32">
        <v>190000</v>
      </c>
      <c r="D37" s="23">
        <v>133288.74</v>
      </c>
    </row>
    <row r="38" spans="1:4" ht="19.5">
      <c r="A38" s="26" t="s">
        <v>123</v>
      </c>
      <c r="B38" s="39">
        <v>1013</v>
      </c>
      <c r="C38" s="32">
        <v>1700000</v>
      </c>
      <c r="D38" s="23">
        <v>1221217</v>
      </c>
    </row>
    <row r="39" spans="1:4" ht="19.5">
      <c r="A39" s="26" t="s">
        <v>124</v>
      </c>
      <c r="B39" s="39">
        <v>1004</v>
      </c>
      <c r="C39" s="32">
        <v>50000</v>
      </c>
      <c r="D39" s="23">
        <v>97896.94</v>
      </c>
    </row>
    <row r="40" spans="1:4" ht="19.5">
      <c r="A40" s="28"/>
      <c r="B40" s="17"/>
      <c r="C40" s="29">
        <f>SUM(C32:C39)</f>
        <v>22990000</v>
      </c>
      <c r="D40" s="30">
        <f>SUM(D32:D39)</f>
        <v>23298599.81</v>
      </c>
    </row>
    <row r="41" spans="1:4" ht="19.5">
      <c r="A41" s="20" t="s">
        <v>125</v>
      </c>
      <c r="B41" s="21"/>
      <c r="C41" s="22"/>
      <c r="D41" s="23"/>
    </row>
    <row r="42" spans="1:4" ht="19.5">
      <c r="A42" s="40" t="s">
        <v>168</v>
      </c>
      <c r="B42" s="39"/>
      <c r="C42" s="22"/>
      <c r="D42" s="23"/>
    </row>
    <row r="43" spans="1:4" ht="19.5">
      <c r="A43" s="26"/>
      <c r="B43" s="39"/>
      <c r="C43" s="32"/>
      <c r="D43" s="23"/>
    </row>
    <row r="44" spans="1:4" ht="19.5">
      <c r="A44" s="26" t="s">
        <v>243</v>
      </c>
      <c r="B44" s="39">
        <v>2002</v>
      </c>
      <c r="C44" s="32">
        <v>19000000</v>
      </c>
      <c r="D44" s="23"/>
    </row>
    <row r="45" spans="1:4" ht="19.5">
      <c r="A45" s="26" t="s">
        <v>169</v>
      </c>
      <c r="B45" s="39"/>
      <c r="C45" s="32"/>
      <c r="D45" s="41">
        <v>1903160</v>
      </c>
    </row>
    <row r="46" spans="1:4" ht="19.5">
      <c r="A46" s="42" t="s">
        <v>170</v>
      </c>
      <c r="B46" s="43"/>
      <c r="C46" s="44"/>
      <c r="D46" s="45">
        <v>4429600</v>
      </c>
    </row>
    <row r="47" spans="1:4" ht="19.5">
      <c r="A47" s="46"/>
      <c r="B47" s="46" t="s">
        <v>70</v>
      </c>
      <c r="C47" s="47"/>
      <c r="D47" s="48"/>
    </row>
    <row r="48" spans="1:4" ht="19.5">
      <c r="A48" s="14" t="s">
        <v>1</v>
      </c>
      <c r="B48" s="14" t="s">
        <v>95</v>
      </c>
      <c r="C48" s="14" t="s">
        <v>54</v>
      </c>
      <c r="D48" s="15" t="s">
        <v>144</v>
      </c>
    </row>
    <row r="49" spans="1:4" ht="19.5">
      <c r="A49" s="49"/>
      <c r="B49" s="18"/>
      <c r="C49" s="18" t="s">
        <v>96</v>
      </c>
      <c r="D49" s="19"/>
    </row>
    <row r="50" spans="1:4" ht="19.5">
      <c r="A50" s="26" t="s">
        <v>171</v>
      </c>
      <c r="B50" s="39"/>
      <c r="C50" s="32"/>
      <c r="D50" s="41">
        <v>84000</v>
      </c>
    </row>
    <row r="51" spans="1:4" ht="19.5">
      <c r="A51" s="26" t="s">
        <v>172</v>
      </c>
      <c r="B51" s="39"/>
      <c r="C51" s="32"/>
      <c r="D51" s="41">
        <v>20000</v>
      </c>
    </row>
    <row r="52" spans="1:4" ht="19.5">
      <c r="A52" s="26" t="s">
        <v>173</v>
      </c>
      <c r="B52" s="39"/>
      <c r="C52" s="32"/>
      <c r="D52" s="41">
        <v>12476963</v>
      </c>
    </row>
    <row r="53" spans="1:4" ht="19.5">
      <c r="A53" s="26" t="s">
        <v>174</v>
      </c>
      <c r="B53" s="39"/>
      <c r="C53" s="32"/>
      <c r="D53" s="41"/>
    </row>
    <row r="54" spans="1:4" ht="19.5">
      <c r="A54" s="26" t="s">
        <v>175</v>
      </c>
      <c r="B54" s="39"/>
      <c r="C54" s="32"/>
      <c r="D54" s="41">
        <v>147074</v>
      </c>
    </row>
    <row r="55" spans="1:4" ht="20.25" thickBot="1">
      <c r="A55" s="50" t="s">
        <v>101</v>
      </c>
      <c r="B55" s="18"/>
      <c r="C55" s="51">
        <f>SUM(C43:C44)</f>
        <v>19000000</v>
      </c>
      <c r="D55" s="52">
        <f>SUM(D41:D54)</f>
        <v>19060797</v>
      </c>
    </row>
    <row r="56" spans="1:4" ht="21" thickBot="1">
      <c r="A56" s="53" t="s">
        <v>126</v>
      </c>
      <c r="B56" s="54"/>
      <c r="C56" s="55">
        <f>C11+C19+C24+C29+C40+C55</f>
        <v>43654000</v>
      </c>
      <c r="D56" s="56">
        <f>D11+D19+D24+D29+D40+D55</f>
        <v>44743700.82</v>
      </c>
    </row>
    <row r="57" spans="1:4" ht="19.5">
      <c r="A57" s="57" t="s">
        <v>127</v>
      </c>
      <c r="B57" s="58"/>
      <c r="C57" s="37"/>
      <c r="D57" s="59"/>
    </row>
    <row r="58" spans="1:4" ht="19.5">
      <c r="A58" s="62" t="s">
        <v>244</v>
      </c>
      <c r="B58" s="39">
        <v>3001</v>
      </c>
      <c r="C58" s="37"/>
      <c r="D58" s="61">
        <v>1139539</v>
      </c>
    </row>
    <row r="59" spans="1:4" ht="19.5">
      <c r="A59" s="62" t="s">
        <v>245</v>
      </c>
      <c r="B59" s="39"/>
      <c r="C59" s="37"/>
      <c r="D59" s="61"/>
    </row>
    <row r="60" spans="1:4" ht="19.5">
      <c r="A60" s="62" t="s">
        <v>246</v>
      </c>
      <c r="B60" s="39">
        <v>3002</v>
      </c>
      <c r="C60" s="37"/>
      <c r="D60" s="61">
        <v>4740800</v>
      </c>
    </row>
    <row r="61" spans="1:4" ht="19.5">
      <c r="A61" s="62" t="s">
        <v>178</v>
      </c>
      <c r="B61" s="39"/>
      <c r="C61" s="37"/>
      <c r="D61" s="61"/>
    </row>
    <row r="62" spans="1:4" ht="19.5">
      <c r="A62" s="62" t="s">
        <v>177</v>
      </c>
      <c r="B62" s="39">
        <v>3003</v>
      </c>
      <c r="C62" s="37"/>
      <c r="D62" s="61">
        <v>15449400</v>
      </c>
    </row>
    <row r="63" spans="1:4" ht="19.5">
      <c r="A63" s="62" t="s">
        <v>179</v>
      </c>
      <c r="B63" s="39"/>
      <c r="C63" s="37"/>
      <c r="D63" s="61"/>
    </row>
    <row r="64" spans="1:4" ht="19.5">
      <c r="A64" s="62" t="s">
        <v>247</v>
      </c>
      <c r="B64" s="39">
        <v>3004</v>
      </c>
      <c r="C64" s="37"/>
      <c r="D64" s="61">
        <v>2451196.76</v>
      </c>
    </row>
    <row r="65" spans="1:4" ht="19.5">
      <c r="A65" s="62" t="s">
        <v>180</v>
      </c>
      <c r="B65" s="39"/>
      <c r="C65" s="37"/>
      <c r="D65" s="61"/>
    </row>
    <row r="66" spans="1:4" ht="19.5">
      <c r="A66" s="62" t="s">
        <v>248</v>
      </c>
      <c r="B66" s="39">
        <v>3005</v>
      </c>
      <c r="C66" s="37"/>
      <c r="D66" s="61">
        <v>9995</v>
      </c>
    </row>
    <row r="67" spans="1:4" ht="19.5">
      <c r="A67" s="62" t="s">
        <v>218</v>
      </c>
      <c r="B67" s="39"/>
      <c r="C67" s="37"/>
      <c r="D67" s="61"/>
    </row>
    <row r="68" spans="1:4" ht="19.5">
      <c r="A68" s="62" t="s">
        <v>181</v>
      </c>
      <c r="B68" s="39">
        <v>3006</v>
      </c>
      <c r="C68" s="37"/>
      <c r="D68" s="61">
        <v>164940</v>
      </c>
    </row>
    <row r="69" spans="1:4" ht="19.5">
      <c r="A69" s="62" t="s">
        <v>219</v>
      </c>
      <c r="B69" s="39"/>
      <c r="C69" s="37"/>
      <c r="D69" s="61"/>
    </row>
    <row r="70" spans="1:4" ht="19.5">
      <c r="A70" s="62" t="s">
        <v>182</v>
      </c>
      <c r="B70" s="39">
        <v>3007</v>
      </c>
      <c r="C70" s="37"/>
      <c r="D70" s="61">
        <v>1359124</v>
      </c>
    </row>
    <row r="71" spans="1:4" ht="19.5">
      <c r="A71" s="62" t="s">
        <v>183</v>
      </c>
      <c r="B71" s="39"/>
      <c r="C71" s="37"/>
      <c r="D71" s="61"/>
    </row>
    <row r="72" spans="1:4" ht="19.5">
      <c r="A72" s="62" t="s">
        <v>184</v>
      </c>
      <c r="B72" s="39">
        <v>3008</v>
      </c>
      <c r="C72" s="37"/>
      <c r="D72" s="61">
        <v>449309</v>
      </c>
    </row>
    <row r="73" spans="1:4" ht="19.5">
      <c r="A73" s="62" t="s">
        <v>185</v>
      </c>
      <c r="B73" s="39"/>
      <c r="C73" s="37"/>
      <c r="D73" s="61"/>
    </row>
    <row r="74" spans="1:4" ht="19.5">
      <c r="A74" s="62" t="s">
        <v>186</v>
      </c>
      <c r="B74" s="39">
        <v>3009</v>
      </c>
      <c r="C74" s="37"/>
      <c r="D74" s="61">
        <v>324700</v>
      </c>
    </row>
    <row r="75" spans="1:4" ht="19.5">
      <c r="A75" s="62" t="s">
        <v>187</v>
      </c>
      <c r="B75" s="39">
        <v>3010</v>
      </c>
      <c r="C75" s="37"/>
      <c r="D75" s="61"/>
    </row>
    <row r="76" spans="1:4" ht="19.5">
      <c r="A76" s="62" t="s">
        <v>128</v>
      </c>
      <c r="B76" s="39"/>
      <c r="C76" s="37"/>
      <c r="D76" s="61"/>
    </row>
    <row r="77" spans="1:4" ht="19.5">
      <c r="A77" s="62" t="s">
        <v>188</v>
      </c>
      <c r="B77" s="39">
        <v>3011</v>
      </c>
      <c r="C77" s="37"/>
      <c r="D77" s="61">
        <v>45770</v>
      </c>
    </row>
    <row r="78" spans="1:4" ht="19.5">
      <c r="A78" s="62" t="s">
        <v>189</v>
      </c>
      <c r="B78" s="39">
        <v>3012</v>
      </c>
      <c r="C78" s="37"/>
      <c r="D78" s="61"/>
    </row>
    <row r="79" spans="1:4" ht="19.5">
      <c r="A79" s="62" t="s">
        <v>190</v>
      </c>
      <c r="B79" s="17"/>
      <c r="C79" s="37"/>
      <c r="D79" s="61"/>
    </row>
    <row r="80" spans="1:4" ht="19.5">
      <c r="A80" s="62" t="s">
        <v>191</v>
      </c>
      <c r="B80" s="17">
        <v>3013</v>
      </c>
      <c r="C80" s="37"/>
      <c r="D80" s="61"/>
    </row>
    <row r="81" spans="1:4" ht="19.5">
      <c r="A81" s="62" t="s">
        <v>192</v>
      </c>
      <c r="B81" s="17"/>
      <c r="C81" s="37"/>
      <c r="D81" s="61">
        <v>52500</v>
      </c>
    </row>
    <row r="82" spans="1:4" ht="19.5">
      <c r="A82" s="62" t="s">
        <v>193</v>
      </c>
      <c r="B82" s="17">
        <v>3014</v>
      </c>
      <c r="C82" s="37"/>
      <c r="D82" s="61"/>
    </row>
    <row r="83" spans="1:4" ht="19.5">
      <c r="A83" s="62" t="s">
        <v>194</v>
      </c>
      <c r="B83" s="17"/>
      <c r="C83" s="37"/>
      <c r="D83" s="61">
        <v>12500</v>
      </c>
    </row>
    <row r="84" spans="1:4" ht="19.5">
      <c r="A84" s="28" t="s">
        <v>101</v>
      </c>
      <c r="B84" s="17"/>
      <c r="C84" s="37"/>
      <c r="D84" s="64">
        <f>SUM(D57:D82)</f>
        <v>26187273.759999998</v>
      </c>
    </row>
    <row r="85" spans="1:4" ht="19.5">
      <c r="A85" s="60" t="s">
        <v>176</v>
      </c>
      <c r="B85" s="17"/>
      <c r="C85" s="37"/>
      <c r="D85" s="61"/>
    </row>
    <row r="86" spans="1:4" ht="19.5">
      <c r="A86" s="62" t="s">
        <v>220</v>
      </c>
      <c r="B86" s="17"/>
      <c r="C86" s="37"/>
      <c r="D86" s="61"/>
    </row>
    <row r="87" spans="1:4" ht="19.5">
      <c r="A87" s="62" t="s">
        <v>221</v>
      </c>
      <c r="B87" s="17"/>
      <c r="C87" s="37"/>
      <c r="D87" s="61">
        <v>1163000</v>
      </c>
    </row>
    <row r="88" spans="1:4" ht="19.5">
      <c r="A88" s="62" t="s">
        <v>222</v>
      </c>
      <c r="B88" s="17"/>
      <c r="C88" s="37"/>
      <c r="D88" s="61"/>
    </row>
    <row r="89" spans="1:4" ht="19.5">
      <c r="A89" s="62" t="s">
        <v>223</v>
      </c>
      <c r="B89" s="17"/>
      <c r="C89" s="37"/>
      <c r="D89" s="61">
        <v>2455000</v>
      </c>
    </row>
    <row r="90" spans="1:4" ht="19.5">
      <c r="A90" s="62" t="s">
        <v>224</v>
      </c>
      <c r="B90" s="17"/>
      <c r="C90" s="37"/>
      <c r="D90" s="61"/>
    </row>
    <row r="91" spans="1:4" ht="19.5">
      <c r="A91" s="62" t="s">
        <v>225</v>
      </c>
      <c r="B91" s="17"/>
      <c r="C91" s="37"/>
      <c r="D91" s="61">
        <v>430600</v>
      </c>
    </row>
    <row r="92" spans="1:4" ht="19.5">
      <c r="A92" s="50" t="s">
        <v>101</v>
      </c>
      <c r="B92" s="18"/>
      <c r="C92" s="194"/>
      <c r="D92" s="64">
        <f>SUM(D86:D91)</f>
        <v>4048600</v>
      </c>
    </row>
    <row r="93" spans="1:4" ht="19.5">
      <c r="A93" s="46"/>
      <c r="B93" s="46" t="s">
        <v>226</v>
      </c>
      <c r="C93" s="47"/>
      <c r="D93" s="48"/>
    </row>
    <row r="94" spans="1:4" ht="19.5">
      <c r="A94" s="14" t="s">
        <v>1</v>
      </c>
      <c r="B94" s="14" t="s">
        <v>95</v>
      </c>
      <c r="C94" s="14" t="s">
        <v>54</v>
      </c>
      <c r="D94" s="15" t="s">
        <v>144</v>
      </c>
    </row>
    <row r="95" spans="1:4" ht="19.5">
      <c r="A95" s="49"/>
      <c r="B95" s="18"/>
      <c r="C95" s="18" t="s">
        <v>96</v>
      </c>
      <c r="D95" s="19"/>
    </row>
    <row r="96" spans="1:4" ht="19.5">
      <c r="A96" s="53" t="s">
        <v>227</v>
      </c>
      <c r="B96" s="54"/>
      <c r="C96" s="63" t="s">
        <v>129</v>
      </c>
      <c r="D96" s="64">
        <f>D84+D92</f>
        <v>30235873.759999998</v>
      </c>
    </row>
    <row r="97" spans="1:4" ht="19.5">
      <c r="A97" s="208"/>
      <c r="B97" s="208"/>
      <c r="C97" s="208"/>
      <c r="D97" s="208"/>
    </row>
    <row r="98" spans="1:4" ht="19.5">
      <c r="A98" s="195"/>
      <c r="B98" s="46"/>
      <c r="C98" s="196"/>
      <c r="D98" s="48"/>
    </row>
  </sheetData>
  <sheetProtection/>
  <mergeCells count="4">
    <mergeCell ref="A1:D1"/>
    <mergeCell ref="A2:D2"/>
    <mergeCell ref="A3:D3"/>
    <mergeCell ref="A97:D97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0">
      <selection activeCell="B20" sqref="B20"/>
    </sheetView>
  </sheetViews>
  <sheetFormatPr defaultColWidth="9.140625" defaultRowHeight="15"/>
  <cols>
    <col min="1" max="1" width="9.00390625" style="12" customWidth="1"/>
    <col min="2" max="2" width="49.8515625" style="12" customWidth="1"/>
    <col min="3" max="6" width="15.00390625" style="12" customWidth="1"/>
    <col min="7" max="16384" width="9.00390625" style="12" customWidth="1"/>
  </cols>
  <sheetData>
    <row r="1" spans="1:6" ht="25.5">
      <c r="A1" s="65"/>
      <c r="B1" s="66"/>
      <c r="C1" s="66"/>
      <c r="D1" s="67"/>
      <c r="E1" s="67"/>
      <c r="F1" s="66"/>
    </row>
    <row r="2" spans="1:6" ht="25.5">
      <c r="A2" s="65"/>
      <c r="B2" s="66"/>
      <c r="C2" s="66"/>
      <c r="D2" s="67"/>
      <c r="E2" s="67"/>
      <c r="F2" s="65" t="s">
        <v>34</v>
      </c>
    </row>
    <row r="3" spans="1:6" ht="27.75">
      <c r="A3" s="209" t="s">
        <v>35</v>
      </c>
      <c r="B3" s="209"/>
      <c r="C3" s="209"/>
      <c r="D3" s="209"/>
      <c r="E3" s="209"/>
      <c r="F3" s="209"/>
    </row>
    <row r="4" spans="1:6" ht="27.75">
      <c r="A4" s="209" t="s">
        <v>36</v>
      </c>
      <c r="B4" s="209"/>
      <c r="C4" s="209"/>
      <c r="D4" s="209"/>
      <c r="E4" s="209"/>
      <c r="F4" s="209"/>
    </row>
    <row r="5" spans="1:6" ht="27.75">
      <c r="A5" s="209" t="s">
        <v>249</v>
      </c>
      <c r="B5" s="209"/>
      <c r="C5" s="209"/>
      <c r="D5" s="209"/>
      <c r="E5" s="209"/>
      <c r="F5" s="209"/>
    </row>
    <row r="6" spans="1:6" ht="25.5">
      <c r="A6" s="68" t="s">
        <v>37</v>
      </c>
      <c r="B6" s="68" t="s">
        <v>1</v>
      </c>
      <c r="C6" s="197" t="s">
        <v>38</v>
      </c>
      <c r="D6" s="69" t="s">
        <v>195</v>
      </c>
      <c r="E6" s="69" t="s">
        <v>196</v>
      </c>
      <c r="F6" s="68" t="s">
        <v>39</v>
      </c>
    </row>
    <row r="7" spans="1:6" ht="25.5">
      <c r="A7" s="70">
        <v>1</v>
      </c>
      <c r="B7" s="71" t="s">
        <v>40</v>
      </c>
      <c r="C7" s="72">
        <f>'[1]ส.ค.'!F7</f>
        <v>14891.699999999999</v>
      </c>
      <c r="D7" s="186">
        <v>28</v>
      </c>
      <c r="E7" s="187"/>
      <c r="F7" s="73">
        <f>C7+D7-E7</f>
        <v>14919.699999999999</v>
      </c>
    </row>
    <row r="8" spans="1:6" ht="25.5">
      <c r="A8" s="74">
        <v>2</v>
      </c>
      <c r="B8" s="75" t="s">
        <v>41</v>
      </c>
      <c r="C8" s="76">
        <f>'[1]ส.ค.'!F8</f>
        <v>17870.04</v>
      </c>
      <c r="D8" s="188">
        <v>33.6</v>
      </c>
      <c r="E8" s="189"/>
      <c r="F8" s="77">
        <f>C8+D8-E8</f>
        <v>17903.64</v>
      </c>
    </row>
    <row r="9" spans="1:6" ht="25.5">
      <c r="A9" s="74">
        <v>3</v>
      </c>
      <c r="B9" s="75" t="s">
        <v>42</v>
      </c>
      <c r="C9" s="76">
        <f>'[1]ส.ค.'!F9</f>
        <v>727860</v>
      </c>
      <c r="D9" s="188">
        <v>106646.65</v>
      </c>
      <c r="E9" s="189">
        <v>87370</v>
      </c>
      <c r="F9" s="77">
        <f aca="true" t="shared" si="0" ref="F9:F15">C9+D9-E9</f>
        <v>747136.65</v>
      </c>
    </row>
    <row r="10" spans="1:6" ht="25.5">
      <c r="A10" s="74">
        <v>4</v>
      </c>
      <c r="B10" s="75" t="s">
        <v>43</v>
      </c>
      <c r="C10" s="76">
        <f>'[1]ส.ค.'!F10</f>
        <v>5361.209999999999</v>
      </c>
      <c r="D10" s="188">
        <v>21064.77</v>
      </c>
      <c r="E10" s="189">
        <v>5361.21</v>
      </c>
      <c r="F10" s="77">
        <f t="shared" si="0"/>
        <v>21064.77</v>
      </c>
    </row>
    <row r="11" spans="1:6" ht="25.5">
      <c r="A11" s="74">
        <v>5</v>
      </c>
      <c r="B11" s="75" t="s">
        <v>44</v>
      </c>
      <c r="C11" s="76">
        <f>'[1]ส.ค.'!F11</f>
        <v>39841.209999999985</v>
      </c>
      <c r="D11" s="188">
        <v>63357.56</v>
      </c>
      <c r="E11" s="189">
        <v>54037.64</v>
      </c>
      <c r="F11" s="77">
        <f t="shared" si="0"/>
        <v>49161.12999999999</v>
      </c>
    </row>
    <row r="12" spans="1:6" ht="25.5">
      <c r="A12" s="74">
        <v>6</v>
      </c>
      <c r="B12" s="75" t="s">
        <v>45</v>
      </c>
      <c r="C12" s="76">
        <f>'[1]ส.ค.'!F12</f>
        <v>0</v>
      </c>
      <c r="D12" s="188">
        <v>12240</v>
      </c>
      <c r="E12" s="189"/>
      <c r="F12" s="77">
        <f t="shared" si="0"/>
        <v>12240</v>
      </c>
    </row>
    <row r="13" spans="1:6" ht="25.5">
      <c r="A13" s="74">
        <v>7</v>
      </c>
      <c r="B13" s="75" t="s">
        <v>197</v>
      </c>
      <c r="C13" s="76">
        <f>'[1]ส.ค.'!F13</f>
        <v>0</v>
      </c>
      <c r="D13" s="188">
        <v>5740</v>
      </c>
      <c r="E13" s="189">
        <v>5740</v>
      </c>
      <c r="F13" s="77">
        <f t="shared" si="0"/>
        <v>0</v>
      </c>
    </row>
    <row r="14" spans="1:6" ht="25.5">
      <c r="A14" s="74">
        <v>8</v>
      </c>
      <c r="B14" s="75" t="s">
        <v>46</v>
      </c>
      <c r="C14" s="76">
        <f>'[1]ส.ค.'!F14</f>
        <v>0</v>
      </c>
      <c r="D14" s="188">
        <v>19746</v>
      </c>
      <c r="E14" s="189">
        <v>19746</v>
      </c>
      <c r="F14" s="77">
        <f t="shared" si="0"/>
        <v>0</v>
      </c>
    </row>
    <row r="15" spans="1:6" ht="25.5">
      <c r="A15" s="74">
        <v>9</v>
      </c>
      <c r="B15" s="75" t="s">
        <v>207</v>
      </c>
      <c r="C15" s="190">
        <f>'[1]ส.ค.'!F15</f>
        <v>3.18</v>
      </c>
      <c r="D15" s="191">
        <v>164.87</v>
      </c>
      <c r="E15" s="189"/>
      <c r="F15" s="77">
        <f t="shared" si="0"/>
        <v>168.05</v>
      </c>
    </row>
    <row r="16" spans="1:6" ht="26.25" thickBot="1">
      <c r="A16" s="210" t="s">
        <v>47</v>
      </c>
      <c r="B16" s="210"/>
      <c r="C16" s="192">
        <f>SUM(C7:C15)</f>
        <v>805827.34</v>
      </c>
      <c r="D16" s="78">
        <f>SUM(D7:D15)</f>
        <v>229021.45</v>
      </c>
      <c r="E16" s="78">
        <f>SUM(E7:E15)</f>
        <v>172254.85</v>
      </c>
      <c r="F16" s="78">
        <f>SUM(F7:F15)</f>
        <v>862593.9400000001</v>
      </c>
    </row>
    <row r="17" spans="1:6" ht="26.25" thickTop="1">
      <c r="A17" s="65"/>
      <c r="B17" s="66"/>
      <c r="C17" s="66"/>
      <c r="D17" s="67"/>
      <c r="E17" s="67"/>
      <c r="F17" s="66"/>
    </row>
  </sheetData>
  <sheetProtection/>
  <mergeCells count="4">
    <mergeCell ref="A4:F4"/>
    <mergeCell ref="A5:F5"/>
    <mergeCell ref="A3:F3"/>
    <mergeCell ref="A16:B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22"/>
    </sheetView>
  </sheetViews>
  <sheetFormatPr defaultColWidth="9.140625" defaultRowHeight="15"/>
  <cols>
    <col min="1" max="1" width="9.140625" style="13" bestFit="1" customWidth="1"/>
    <col min="2" max="2" width="51.57421875" style="0" customWidth="1"/>
    <col min="3" max="3" width="12.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79"/>
      <c r="B1" s="79"/>
      <c r="C1" s="79"/>
      <c r="D1" s="79"/>
      <c r="E1" s="79"/>
      <c r="F1" s="80" t="s">
        <v>130</v>
      </c>
      <c r="G1" s="79"/>
    </row>
    <row r="2" spans="1:7" ht="26.25">
      <c r="A2" s="211" t="s">
        <v>208</v>
      </c>
      <c r="B2" s="211"/>
      <c r="C2" s="211"/>
      <c r="D2" s="211"/>
      <c r="E2" s="211"/>
      <c r="F2" s="211"/>
      <c r="G2" s="79"/>
    </row>
    <row r="3" spans="1:7" ht="21">
      <c r="A3" s="203" t="s">
        <v>131</v>
      </c>
      <c r="B3" s="203"/>
      <c r="C3" s="203"/>
      <c r="D3" s="203"/>
      <c r="E3" s="203"/>
      <c r="F3" s="203"/>
      <c r="G3" s="79"/>
    </row>
    <row r="4" spans="1:7" ht="21">
      <c r="A4" s="204" t="s">
        <v>250</v>
      </c>
      <c r="B4" s="204"/>
      <c r="C4" s="204"/>
      <c r="D4" s="204"/>
      <c r="E4" s="204"/>
      <c r="F4" s="204"/>
      <c r="G4" s="79"/>
    </row>
    <row r="5" spans="1:7" ht="21">
      <c r="A5" s="81" t="s">
        <v>37</v>
      </c>
      <c r="B5" s="81" t="s">
        <v>1</v>
      </c>
      <c r="C5" s="82" t="s">
        <v>198</v>
      </c>
      <c r="D5" s="81" t="s">
        <v>96</v>
      </c>
      <c r="E5" s="81" t="s">
        <v>132</v>
      </c>
      <c r="F5" s="81" t="s">
        <v>133</v>
      </c>
      <c r="G5" s="83" t="s">
        <v>134</v>
      </c>
    </row>
    <row r="6" spans="1:7" ht="21">
      <c r="A6" s="84"/>
      <c r="B6" s="85"/>
      <c r="C6" s="86"/>
      <c r="D6" s="87"/>
      <c r="E6" s="88"/>
      <c r="F6" s="89"/>
      <c r="G6" s="90"/>
    </row>
    <row r="7" spans="1:7" ht="21">
      <c r="A7" s="91">
        <v>1</v>
      </c>
      <c r="B7" s="92" t="s">
        <v>135</v>
      </c>
      <c r="C7" s="93">
        <f>SUM('[2]ก.ค.'!F7)</f>
        <v>0</v>
      </c>
      <c r="D7" s="94"/>
      <c r="E7" s="95"/>
      <c r="F7" s="96">
        <f>C7+D7-E7</f>
        <v>0</v>
      </c>
      <c r="G7" s="97"/>
    </row>
    <row r="8" spans="1:7" ht="21">
      <c r="A8" s="91">
        <v>2</v>
      </c>
      <c r="B8" s="92" t="s">
        <v>136</v>
      </c>
      <c r="C8" s="93">
        <f>'[2]ส.ค.'!F8</f>
        <v>38155</v>
      </c>
      <c r="D8" s="94"/>
      <c r="E8" s="95">
        <v>12560</v>
      </c>
      <c r="F8" s="96">
        <f>C8+D8-E8</f>
        <v>25595</v>
      </c>
      <c r="G8" s="97"/>
    </row>
    <row r="9" spans="1:7" ht="21">
      <c r="A9" s="91">
        <v>3</v>
      </c>
      <c r="B9" s="92" t="s">
        <v>137</v>
      </c>
      <c r="C9" s="93">
        <v>1674500</v>
      </c>
      <c r="D9" s="94"/>
      <c r="E9" s="95">
        <v>1674500</v>
      </c>
      <c r="F9" s="96">
        <f aca="true" t="shared" si="0" ref="F9:F16">C9+D9-E9</f>
        <v>0</v>
      </c>
      <c r="G9" s="98" t="s">
        <v>251</v>
      </c>
    </row>
    <row r="10" spans="1:7" ht="21">
      <c r="A10" s="91">
        <v>4</v>
      </c>
      <c r="B10" s="92" t="s">
        <v>138</v>
      </c>
      <c r="C10" s="93">
        <f>'[2]ส.ค.'!F10</f>
        <v>80000</v>
      </c>
      <c r="D10" s="94">
        <v>1145600</v>
      </c>
      <c r="E10" s="95">
        <v>1225600</v>
      </c>
      <c r="F10" s="96">
        <f t="shared" si="0"/>
        <v>0</v>
      </c>
      <c r="G10" s="99"/>
    </row>
    <row r="11" spans="1:7" ht="21">
      <c r="A11" s="91">
        <v>5</v>
      </c>
      <c r="B11" s="92" t="s">
        <v>139</v>
      </c>
      <c r="C11" s="93">
        <f>'[2]ส.ค.'!F11</f>
        <v>267633</v>
      </c>
      <c r="D11" s="94">
        <v>280235</v>
      </c>
      <c r="E11" s="95">
        <v>456510</v>
      </c>
      <c r="F11" s="96">
        <f t="shared" si="0"/>
        <v>91358</v>
      </c>
      <c r="G11" s="97"/>
    </row>
    <row r="12" spans="1:7" ht="21">
      <c r="A12" s="91">
        <v>6</v>
      </c>
      <c r="B12" s="92" t="s">
        <v>199</v>
      </c>
      <c r="C12" s="93">
        <f>'[2]ส.ค.'!F12</f>
        <v>0</v>
      </c>
      <c r="D12" s="94"/>
      <c r="E12" s="95"/>
      <c r="F12" s="96">
        <f t="shared" si="0"/>
        <v>0</v>
      </c>
      <c r="G12" s="97"/>
    </row>
    <row r="13" spans="1:7" ht="21">
      <c r="A13" s="91">
        <v>7</v>
      </c>
      <c r="B13" s="92" t="s">
        <v>140</v>
      </c>
      <c r="C13" s="93">
        <f>'[2]ส.ค.'!F13</f>
        <v>0</v>
      </c>
      <c r="D13" s="94"/>
      <c r="E13" s="95"/>
      <c r="F13" s="96">
        <f t="shared" si="0"/>
        <v>0</v>
      </c>
      <c r="G13" s="97"/>
    </row>
    <row r="14" spans="1:7" ht="21">
      <c r="A14" s="91">
        <v>8</v>
      </c>
      <c r="B14" s="92" t="s">
        <v>141</v>
      </c>
      <c r="C14" s="93">
        <f>'[2]ส.ค.'!F14</f>
        <v>0</v>
      </c>
      <c r="D14" s="94"/>
      <c r="E14" s="95"/>
      <c r="F14" s="96">
        <f t="shared" si="0"/>
        <v>0</v>
      </c>
      <c r="G14" s="97"/>
    </row>
    <row r="15" spans="1:7" ht="21">
      <c r="A15" s="91">
        <v>9</v>
      </c>
      <c r="B15" s="92" t="s">
        <v>142</v>
      </c>
      <c r="C15" s="93">
        <f>'[2]ส.ค.'!F15</f>
        <v>12180</v>
      </c>
      <c r="D15" s="94"/>
      <c r="E15" s="95"/>
      <c r="F15" s="96">
        <f t="shared" si="0"/>
        <v>12180</v>
      </c>
      <c r="G15" s="97"/>
    </row>
    <row r="16" spans="1:7" ht="21">
      <c r="A16" s="91">
        <v>10</v>
      </c>
      <c r="B16" s="92" t="s">
        <v>200</v>
      </c>
      <c r="C16" s="93">
        <f>'[2]ส.ค.'!F16</f>
        <v>0</v>
      </c>
      <c r="D16" s="94"/>
      <c r="E16" s="95"/>
      <c r="F16" s="96">
        <f t="shared" si="0"/>
        <v>0</v>
      </c>
      <c r="G16" s="97"/>
    </row>
    <row r="17" spans="1:7" ht="21">
      <c r="A17" s="91">
        <v>11</v>
      </c>
      <c r="B17" s="92" t="s">
        <v>201</v>
      </c>
      <c r="C17" s="93">
        <f>'[2]ส.ค.'!F17</f>
        <v>0</v>
      </c>
      <c r="D17" s="94"/>
      <c r="E17" s="95"/>
      <c r="F17" s="96">
        <f>C17+D17-E17</f>
        <v>0</v>
      </c>
      <c r="G17" s="97"/>
    </row>
    <row r="18" spans="1:7" ht="21">
      <c r="A18" s="91">
        <v>12</v>
      </c>
      <c r="B18" s="92" t="s">
        <v>209</v>
      </c>
      <c r="C18" s="93">
        <f>'[2]ส.ค.'!F18</f>
        <v>0</v>
      </c>
      <c r="D18" s="94"/>
      <c r="E18" s="95"/>
      <c r="F18" s="96">
        <f>C18+D18-E18</f>
        <v>0</v>
      </c>
      <c r="G18" s="97"/>
    </row>
    <row r="19" spans="1:7" ht="21">
      <c r="A19" s="91">
        <v>13</v>
      </c>
      <c r="B19" s="92" t="s">
        <v>210</v>
      </c>
      <c r="C19" s="93">
        <f>'[2]ส.ค.'!F19</f>
        <v>0</v>
      </c>
      <c r="D19" s="94"/>
      <c r="E19" s="95"/>
      <c r="F19" s="96">
        <f>C19+D19-E19</f>
        <v>0</v>
      </c>
      <c r="G19" s="97"/>
    </row>
    <row r="20" spans="1:7" ht="21">
      <c r="A20" s="91">
        <v>14</v>
      </c>
      <c r="B20" s="92" t="s">
        <v>211</v>
      </c>
      <c r="C20" s="93">
        <f>'[2]ส.ค.'!F20</f>
        <v>0</v>
      </c>
      <c r="D20" s="94"/>
      <c r="E20" s="95"/>
      <c r="F20" s="96">
        <f>C20+D20-E20</f>
        <v>0</v>
      </c>
      <c r="G20" s="100"/>
    </row>
    <row r="21" spans="1:7" ht="21.75" thickBot="1">
      <c r="A21" s="101"/>
      <c r="B21" s="102" t="s">
        <v>101</v>
      </c>
      <c r="C21" s="103">
        <f>SUM(C6:C20)</f>
        <v>2072468</v>
      </c>
      <c r="D21" s="103">
        <f>SUM(D6:D20)</f>
        <v>1425835</v>
      </c>
      <c r="E21" s="103">
        <f>SUM(E6:E20)</f>
        <v>3369170</v>
      </c>
      <c r="F21" s="103">
        <f>SUM(F7:F20)</f>
        <v>129133</v>
      </c>
      <c r="G21" s="104"/>
    </row>
    <row r="22" spans="1:7" ht="19.5" thickTop="1">
      <c r="A22" s="105"/>
      <c r="B22" s="106"/>
      <c r="C22" s="198"/>
      <c r="D22" s="106"/>
      <c r="E22" s="106"/>
      <c r="F22" s="106"/>
      <c r="G22" s="79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9.421875" style="0" bestFit="1" customWidth="1"/>
    <col min="5" max="5" width="17.421875" style="0" bestFit="1" customWidth="1"/>
  </cols>
  <sheetData>
    <row r="1" spans="1:5" ht="21">
      <c r="A1" s="203" t="s">
        <v>48</v>
      </c>
      <c r="B1" s="203"/>
      <c r="C1" s="203"/>
      <c r="D1" s="203"/>
      <c r="E1" s="203"/>
    </row>
    <row r="2" spans="1:5" ht="21">
      <c r="A2" s="203" t="s">
        <v>49</v>
      </c>
      <c r="B2" s="203"/>
      <c r="C2" s="203"/>
      <c r="D2" s="203"/>
      <c r="E2" s="203"/>
    </row>
    <row r="3" spans="1:5" ht="21">
      <c r="A3" s="107"/>
      <c r="B3" s="107"/>
      <c r="C3" s="107"/>
      <c r="D3" s="203" t="s">
        <v>50</v>
      </c>
      <c r="E3" s="203"/>
    </row>
    <row r="4" spans="1:5" ht="21">
      <c r="A4" s="203" t="s">
        <v>51</v>
      </c>
      <c r="B4" s="203"/>
      <c r="C4" s="203"/>
      <c r="D4" s="203"/>
      <c r="E4" s="203"/>
    </row>
    <row r="5" spans="1:5" ht="21">
      <c r="A5" s="107"/>
      <c r="B5" s="107"/>
      <c r="C5" s="214" t="s">
        <v>252</v>
      </c>
      <c r="D5" s="214"/>
      <c r="E5" s="214"/>
    </row>
    <row r="6" spans="1:5" ht="21">
      <c r="A6" s="212" t="s">
        <v>52</v>
      </c>
      <c r="B6" s="213"/>
      <c r="C6" s="108"/>
      <c r="D6" s="109"/>
      <c r="E6" s="81" t="s">
        <v>53</v>
      </c>
    </row>
    <row r="7" spans="1:5" ht="21">
      <c r="A7" s="84" t="s">
        <v>54</v>
      </c>
      <c r="B7" s="84" t="s">
        <v>55</v>
      </c>
      <c r="C7" s="84" t="s">
        <v>1</v>
      </c>
      <c r="D7" s="110" t="s">
        <v>56</v>
      </c>
      <c r="E7" s="84" t="s">
        <v>55</v>
      </c>
    </row>
    <row r="8" spans="1:5" ht="21">
      <c r="A8" s="111" t="s">
        <v>6</v>
      </c>
      <c r="B8" s="111" t="s">
        <v>6</v>
      </c>
      <c r="C8" s="111"/>
      <c r="D8" s="151" t="s">
        <v>5</v>
      </c>
      <c r="E8" s="111" t="s">
        <v>6</v>
      </c>
    </row>
    <row r="9" spans="1:5" ht="21">
      <c r="A9" s="112"/>
      <c r="B9" s="113">
        <v>48252446.1</v>
      </c>
      <c r="C9" s="107" t="s">
        <v>57</v>
      </c>
      <c r="D9" s="114">
        <v>110201</v>
      </c>
      <c r="E9" s="115">
        <v>64063081.6</v>
      </c>
    </row>
    <row r="10" spans="1:5" ht="21">
      <c r="A10" s="116"/>
      <c r="B10" s="123"/>
      <c r="C10" s="117" t="s">
        <v>58</v>
      </c>
      <c r="D10" s="91"/>
      <c r="E10" s="123"/>
    </row>
    <row r="11" spans="1:5" ht="21">
      <c r="A11" s="95">
        <v>590000</v>
      </c>
      <c r="B11" s="118">
        <v>775114.18</v>
      </c>
      <c r="C11" s="119" t="s">
        <v>59</v>
      </c>
      <c r="D11" s="120" t="s">
        <v>146</v>
      </c>
      <c r="E11" s="118">
        <v>1623.4</v>
      </c>
    </row>
    <row r="12" spans="1:5" ht="21">
      <c r="A12" s="95">
        <v>601000</v>
      </c>
      <c r="B12" s="95">
        <v>574464</v>
      </c>
      <c r="C12" s="119" t="s">
        <v>60</v>
      </c>
      <c r="D12" s="120" t="s">
        <v>150</v>
      </c>
      <c r="E12" s="95">
        <v>59840</v>
      </c>
    </row>
    <row r="13" spans="1:5" ht="21">
      <c r="A13" s="95">
        <v>393000</v>
      </c>
      <c r="B13" s="121">
        <v>617145.17</v>
      </c>
      <c r="C13" s="119" t="s">
        <v>61</v>
      </c>
      <c r="D13" s="120" t="s">
        <v>158</v>
      </c>
      <c r="E13" s="121">
        <v>36171.2</v>
      </c>
    </row>
    <row r="14" spans="1:5" ht="21">
      <c r="A14" s="95">
        <v>80000</v>
      </c>
      <c r="B14" s="121">
        <v>417580.66</v>
      </c>
      <c r="C14" s="119" t="s">
        <v>62</v>
      </c>
      <c r="D14" s="120" t="s">
        <v>162</v>
      </c>
      <c r="E14" s="121">
        <v>3400</v>
      </c>
    </row>
    <row r="15" spans="1:5" ht="21">
      <c r="A15" s="122">
        <v>22990000</v>
      </c>
      <c r="B15" s="123">
        <v>23298599.81</v>
      </c>
      <c r="C15" s="124" t="s">
        <v>63</v>
      </c>
      <c r="D15" s="125" t="s">
        <v>167</v>
      </c>
      <c r="E15" s="123">
        <v>1817636.89</v>
      </c>
    </row>
    <row r="16" spans="1:5" ht="21">
      <c r="A16" s="122">
        <v>19000000</v>
      </c>
      <c r="B16" s="121">
        <v>19060797</v>
      </c>
      <c r="C16" s="119" t="s">
        <v>64</v>
      </c>
      <c r="D16" s="120" t="s">
        <v>202</v>
      </c>
      <c r="E16" s="121"/>
    </row>
    <row r="17" spans="1:5" ht="21">
      <c r="A17" s="126"/>
      <c r="B17" s="123"/>
      <c r="C17" s="119"/>
      <c r="D17" s="120"/>
      <c r="E17" s="123"/>
    </row>
    <row r="18" spans="1:5" ht="21">
      <c r="A18" s="126"/>
      <c r="B18" s="123"/>
      <c r="C18" s="119"/>
      <c r="D18" s="120"/>
      <c r="E18" s="123"/>
    </row>
    <row r="19" spans="1:5" ht="21.75" thickBot="1">
      <c r="A19" s="127">
        <f>SUM(A10:A18)</f>
        <v>43654000</v>
      </c>
      <c r="B19" s="128">
        <f>SUM(B10:B18)</f>
        <v>44743700.82</v>
      </c>
      <c r="C19" s="119"/>
      <c r="D19" s="91"/>
      <c r="E19" s="128">
        <f>SUM(E10:E18)</f>
        <v>1918671.49</v>
      </c>
    </row>
    <row r="20" spans="1:5" ht="21.75" thickTop="1">
      <c r="A20" s="129"/>
      <c r="B20" s="123">
        <v>1139539</v>
      </c>
      <c r="C20" s="119" t="s">
        <v>212</v>
      </c>
      <c r="D20" s="120"/>
      <c r="E20" s="123"/>
    </row>
    <row r="21" spans="1:5" ht="21">
      <c r="A21" s="129"/>
      <c r="B21" s="123">
        <v>29108834.76</v>
      </c>
      <c r="C21" s="119" t="s">
        <v>16</v>
      </c>
      <c r="D21" s="120" t="s">
        <v>33</v>
      </c>
      <c r="E21" s="123">
        <v>1425835</v>
      </c>
    </row>
    <row r="22" spans="1:5" ht="21">
      <c r="A22" s="119"/>
      <c r="B22" s="123">
        <v>1506149.27</v>
      </c>
      <c r="C22" s="119" t="s">
        <v>65</v>
      </c>
      <c r="D22" s="199">
        <v>900</v>
      </c>
      <c r="E22" s="123">
        <v>229021.45</v>
      </c>
    </row>
    <row r="23" spans="1:5" ht="21">
      <c r="A23" s="119"/>
      <c r="B23" s="123">
        <v>6019650</v>
      </c>
      <c r="C23" s="119" t="s">
        <v>26</v>
      </c>
      <c r="D23" s="199">
        <v>600</v>
      </c>
      <c r="E23" s="123">
        <v>6019650</v>
      </c>
    </row>
    <row r="24" spans="1:5" ht="21">
      <c r="A24" s="119"/>
      <c r="B24" s="123">
        <v>2704520</v>
      </c>
      <c r="C24" s="119" t="s">
        <v>66</v>
      </c>
      <c r="D24" s="199"/>
      <c r="E24" s="123">
        <v>722420</v>
      </c>
    </row>
    <row r="25" spans="1:5" ht="21">
      <c r="A25" s="119"/>
      <c r="B25" s="95">
        <v>15529973.52</v>
      </c>
      <c r="C25" s="119" t="s">
        <v>12</v>
      </c>
      <c r="D25" s="91">
        <v>704</v>
      </c>
      <c r="E25" s="95">
        <v>1629485.1</v>
      </c>
    </row>
    <row r="26" spans="1:5" ht="21">
      <c r="A26" s="119"/>
      <c r="B26" s="95">
        <v>640466</v>
      </c>
      <c r="C26" s="119" t="s">
        <v>13</v>
      </c>
      <c r="D26" s="120" t="s">
        <v>29</v>
      </c>
      <c r="E26" s="95">
        <v>35500</v>
      </c>
    </row>
    <row r="27" spans="1:5" ht="21">
      <c r="A27" s="119"/>
      <c r="B27" s="121"/>
      <c r="C27" s="119" t="s">
        <v>67</v>
      </c>
      <c r="D27" s="91">
        <v>601</v>
      </c>
      <c r="E27" s="121"/>
    </row>
    <row r="28" spans="1:5" ht="21">
      <c r="A28" s="119"/>
      <c r="B28" s="121"/>
      <c r="C28" s="119" t="s">
        <v>68</v>
      </c>
      <c r="D28" s="120" t="s">
        <v>203</v>
      </c>
      <c r="E28" s="121"/>
    </row>
    <row r="29" spans="1:5" ht="21">
      <c r="A29" s="119"/>
      <c r="B29" s="121"/>
      <c r="C29" s="119" t="s">
        <v>253</v>
      </c>
      <c r="D29" s="120"/>
      <c r="E29" s="121"/>
    </row>
    <row r="30" spans="1:5" ht="21">
      <c r="A30" s="119"/>
      <c r="B30" s="121">
        <v>218810.56</v>
      </c>
      <c r="C30" s="119" t="s">
        <v>8</v>
      </c>
      <c r="D30" s="91">
        <v>700</v>
      </c>
      <c r="E30" s="121"/>
    </row>
    <row r="31" spans="1:5" ht="21">
      <c r="A31" s="119"/>
      <c r="B31" s="121">
        <v>30732</v>
      </c>
      <c r="C31" s="119" t="s">
        <v>213</v>
      </c>
      <c r="D31" s="116"/>
      <c r="E31" s="121">
        <v>600</v>
      </c>
    </row>
    <row r="32" spans="1:5" ht="21">
      <c r="A32" s="119"/>
      <c r="B32" s="121">
        <v>337.56</v>
      </c>
      <c r="C32" s="119" t="s">
        <v>214</v>
      </c>
      <c r="D32" s="116"/>
      <c r="E32" s="121">
        <v>61.96</v>
      </c>
    </row>
    <row r="33" spans="1:5" ht="21">
      <c r="A33" s="119"/>
      <c r="B33" s="121">
        <v>143000</v>
      </c>
      <c r="C33" s="119" t="s">
        <v>215</v>
      </c>
      <c r="D33" s="116"/>
      <c r="E33" s="121"/>
    </row>
    <row r="34" spans="1:5" ht="21">
      <c r="A34" s="119"/>
      <c r="B34" s="121"/>
      <c r="C34" s="119"/>
      <c r="D34" s="116"/>
      <c r="E34" s="121"/>
    </row>
    <row r="35" spans="1:5" ht="21">
      <c r="A35" s="119"/>
      <c r="B35" s="121"/>
      <c r="C35" s="119"/>
      <c r="D35" s="116"/>
      <c r="E35" s="121"/>
    </row>
    <row r="36" spans="1:5" ht="21">
      <c r="A36" s="119"/>
      <c r="B36" s="121"/>
      <c r="C36" s="119"/>
      <c r="D36" s="116"/>
      <c r="E36" s="121"/>
    </row>
    <row r="37" spans="1:5" ht="21">
      <c r="A37" s="119"/>
      <c r="B37" s="121"/>
      <c r="C37" s="119"/>
      <c r="D37" s="116"/>
      <c r="E37" s="121"/>
    </row>
    <row r="38" spans="1:5" ht="21">
      <c r="A38" s="119"/>
      <c r="B38" s="121"/>
      <c r="C38" s="119"/>
      <c r="D38" s="116"/>
      <c r="E38" s="121"/>
    </row>
    <row r="39" spans="1:5" ht="21">
      <c r="A39" s="119"/>
      <c r="B39" s="121"/>
      <c r="C39" s="119"/>
      <c r="D39" s="116"/>
      <c r="E39" s="121"/>
    </row>
    <row r="40" spans="1:5" ht="21">
      <c r="A40" s="119"/>
      <c r="B40" s="121"/>
      <c r="C40" s="119"/>
      <c r="D40" s="116"/>
      <c r="E40" s="121"/>
    </row>
    <row r="41" spans="1:5" ht="21">
      <c r="A41" s="119"/>
      <c r="B41" s="121"/>
      <c r="C41" s="119"/>
      <c r="D41" s="116"/>
      <c r="E41" s="121"/>
    </row>
    <row r="42" spans="1:5" ht="21">
      <c r="A42" s="119"/>
      <c r="B42" s="121"/>
      <c r="C42" s="119"/>
      <c r="D42" s="116"/>
      <c r="E42" s="121"/>
    </row>
    <row r="43" spans="1:5" ht="21">
      <c r="A43" s="119"/>
      <c r="B43" s="121"/>
      <c r="C43" s="119"/>
      <c r="D43" s="130"/>
      <c r="E43" s="121"/>
    </row>
    <row r="44" spans="1:5" ht="21.75" thickBot="1">
      <c r="A44" s="119"/>
      <c r="B44" s="131">
        <f>SUM(B20:B39)</f>
        <v>57042012.67</v>
      </c>
      <c r="C44" s="132"/>
      <c r="D44" s="133"/>
      <c r="E44" s="131">
        <f>SUM(E20:E43)</f>
        <v>10062573.51</v>
      </c>
    </row>
    <row r="45" spans="1:5" ht="21.75" thickBot="1">
      <c r="A45" s="119"/>
      <c r="B45" s="134">
        <f>B19+B44</f>
        <v>101785713.49000001</v>
      </c>
      <c r="C45" s="150" t="s">
        <v>69</v>
      </c>
      <c r="D45" s="133"/>
      <c r="E45" s="135">
        <f>E19+E44</f>
        <v>11981245</v>
      </c>
    </row>
    <row r="46" spans="1:5" ht="21">
      <c r="A46" s="124"/>
      <c r="B46" s="129"/>
      <c r="C46" s="136" t="s">
        <v>70</v>
      </c>
      <c r="D46" s="137"/>
      <c r="E46" s="129"/>
    </row>
    <row r="47" spans="1:5" ht="21">
      <c r="A47" s="212" t="s">
        <v>52</v>
      </c>
      <c r="B47" s="213"/>
      <c r="C47" s="109"/>
      <c r="D47" s="108"/>
      <c r="E47" s="81" t="s">
        <v>53</v>
      </c>
    </row>
    <row r="48" spans="1:5" ht="21">
      <c r="A48" s="138" t="s">
        <v>54</v>
      </c>
      <c r="B48" s="84" t="s">
        <v>55</v>
      </c>
      <c r="C48" s="110" t="s">
        <v>1</v>
      </c>
      <c r="D48" s="84" t="s">
        <v>56</v>
      </c>
      <c r="E48" s="139" t="s">
        <v>55</v>
      </c>
    </row>
    <row r="49" spans="1:5" ht="21">
      <c r="A49" s="140" t="s">
        <v>6</v>
      </c>
      <c r="B49" s="111" t="s">
        <v>6</v>
      </c>
      <c r="C49" s="151"/>
      <c r="D49" s="111" t="s">
        <v>5</v>
      </c>
      <c r="E49" s="141" t="s">
        <v>6</v>
      </c>
    </row>
    <row r="50" spans="1:5" ht="21">
      <c r="A50" s="112"/>
      <c r="B50" s="200"/>
      <c r="C50" s="107" t="s">
        <v>71</v>
      </c>
      <c r="D50" s="112"/>
      <c r="E50" s="201"/>
    </row>
    <row r="51" spans="1:5" ht="21">
      <c r="A51" s="118">
        <v>1981998</v>
      </c>
      <c r="B51" s="121">
        <v>929366</v>
      </c>
      <c r="C51" s="119" t="s">
        <v>72</v>
      </c>
      <c r="D51" s="120" t="s">
        <v>204</v>
      </c>
      <c r="E51" s="121">
        <v>45896</v>
      </c>
    </row>
    <row r="52" spans="1:5" ht="21">
      <c r="A52" s="118">
        <v>4142520</v>
      </c>
      <c r="B52" s="121">
        <v>4142520</v>
      </c>
      <c r="C52" s="119" t="s">
        <v>73</v>
      </c>
      <c r="D52" s="91">
        <v>100</v>
      </c>
      <c r="E52" s="121">
        <v>345210</v>
      </c>
    </row>
    <row r="53" spans="1:5" ht="21">
      <c r="A53" s="95">
        <v>5240920</v>
      </c>
      <c r="B53" s="118">
        <v>4426540</v>
      </c>
      <c r="C53" s="119" t="s">
        <v>74</v>
      </c>
      <c r="D53" s="91">
        <v>100</v>
      </c>
      <c r="E53" s="118">
        <v>384570</v>
      </c>
    </row>
    <row r="54" spans="1:5" ht="21">
      <c r="A54" s="95">
        <v>160000</v>
      </c>
      <c r="B54" s="118">
        <v>158265</v>
      </c>
      <c r="C54" s="119" t="s">
        <v>75</v>
      </c>
      <c r="D54" s="91">
        <v>120</v>
      </c>
      <c r="E54" s="118">
        <v>19725</v>
      </c>
    </row>
    <row r="55" spans="1:5" ht="21">
      <c r="A55" s="121">
        <v>3371652</v>
      </c>
      <c r="B55" s="95">
        <v>2723550</v>
      </c>
      <c r="C55" s="119" t="s">
        <v>76</v>
      </c>
      <c r="D55" s="91">
        <v>130</v>
      </c>
      <c r="E55" s="95">
        <v>351477</v>
      </c>
    </row>
    <row r="56" spans="1:5" ht="21">
      <c r="A56" s="123">
        <v>2123800</v>
      </c>
      <c r="B56" s="121">
        <v>929078</v>
      </c>
      <c r="C56" s="119" t="s">
        <v>77</v>
      </c>
      <c r="D56" s="91">
        <v>200</v>
      </c>
      <c r="E56" s="121">
        <v>737970</v>
      </c>
    </row>
    <row r="57" spans="1:5" ht="21">
      <c r="A57" s="121">
        <v>6075010</v>
      </c>
      <c r="B57" s="121">
        <v>3270913.4</v>
      </c>
      <c r="C57" s="119" t="s">
        <v>78</v>
      </c>
      <c r="D57" s="91">
        <v>250</v>
      </c>
      <c r="E57" s="121">
        <v>453662.8</v>
      </c>
    </row>
    <row r="58" spans="1:5" ht="21">
      <c r="A58" s="121">
        <v>3721700</v>
      </c>
      <c r="B58" s="121">
        <v>2840761.9</v>
      </c>
      <c r="C58" s="119" t="s">
        <v>79</v>
      </c>
      <c r="D58" s="91">
        <v>270</v>
      </c>
      <c r="E58" s="121">
        <v>763480</v>
      </c>
    </row>
    <row r="59" spans="1:5" ht="21">
      <c r="A59" s="123">
        <v>1015000</v>
      </c>
      <c r="B59" s="121">
        <v>956098.45</v>
      </c>
      <c r="C59" s="119" t="s">
        <v>80</v>
      </c>
      <c r="D59" s="91">
        <v>300</v>
      </c>
      <c r="E59" s="121">
        <v>339535.68</v>
      </c>
    </row>
    <row r="60" spans="1:5" ht="21">
      <c r="A60" s="123">
        <v>4095000</v>
      </c>
      <c r="B60" s="121">
        <v>4975600</v>
      </c>
      <c r="C60" s="119" t="s">
        <v>81</v>
      </c>
      <c r="D60" s="91">
        <v>400</v>
      </c>
      <c r="E60" s="121">
        <v>90000</v>
      </c>
    </row>
    <row r="61" spans="1:5" ht="21">
      <c r="A61" s="142">
        <v>2864000</v>
      </c>
      <c r="B61" s="121">
        <v>2685950</v>
      </c>
      <c r="C61" s="119" t="s">
        <v>82</v>
      </c>
      <c r="D61" s="91">
        <v>450</v>
      </c>
      <c r="E61" s="121">
        <v>2466950</v>
      </c>
    </row>
    <row r="62" spans="1:5" ht="21">
      <c r="A62" s="143">
        <v>6158800</v>
      </c>
      <c r="B62" s="121">
        <v>5381300</v>
      </c>
      <c r="C62" s="119" t="s">
        <v>83</v>
      </c>
      <c r="D62" s="91">
        <v>500</v>
      </c>
      <c r="E62" s="121">
        <v>5182800</v>
      </c>
    </row>
    <row r="63" spans="1:5" ht="21">
      <c r="A63" s="121">
        <v>2703600</v>
      </c>
      <c r="B63" s="121">
        <v>1503869</v>
      </c>
      <c r="C63" s="119" t="s">
        <v>84</v>
      </c>
      <c r="D63" s="91">
        <v>550</v>
      </c>
      <c r="E63" s="121"/>
    </row>
    <row r="64" spans="1:5" ht="21.75" thickBot="1">
      <c r="A64" s="144">
        <f>SUM(A50:A63)</f>
        <v>43654000</v>
      </c>
      <c r="B64" s="127">
        <f>SUM(B50:B63)</f>
        <v>34923811.75</v>
      </c>
      <c r="C64" s="119"/>
      <c r="D64" s="91"/>
      <c r="E64" s="127">
        <f>SUM(E50:E63)</f>
        <v>11181276.48</v>
      </c>
    </row>
    <row r="65" spans="1:5" ht="21.75" thickTop="1">
      <c r="A65" s="119"/>
      <c r="B65" s="121"/>
      <c r="C65" s="119"/>
      <c r="D65" s="91"/>
      <c r="E65" s="121"/>
    </row>
    <row r="66" spans="1:5" ht="21">
      <c r="A66" s="119"/>
      <c r="B66" s="95">
        <v>14371890.78</v>
      </c>
      <c r="C66" s="119" t="s">
        <v>12</v>
      </c>
      <c r="D66" s="120" t="s">
        <v>28</v>
      </c>
      <c r="E66" s="95">
        <v>531720</v>
      </c>
    </row>
    <row r="67" spans="1:5" ht="21">
      <c r="A67" s="119"/>
      <c r="B67" s="95">
        <v>640466</v>
      </c>
      <c r="C67" s="119" t="s">
        <v>85</v>
      </c>
      <c r="D67" s="120" t="s">
        <v>29</v>
      </c>
      <c r="E67" s="95">
        <v>10500</v>
      </c>
    </row>
    <row r="68" spans="1:5" ht="21">
      <c r="A68" s="119"/>
      <c r="B68" s="121">
        <v>1596371.03</v>
      </c>
      <c r="C68" s="119" t="s">
        <v>65</v>
      </c>
      <c r="D68" s="120" t="s">
        <v>31</v>
      </c>
      <c r="E68" s="121">
        <v>172254.85</v>
      </c>
    </row>
    <row r="69" spans="1:5" ht="21">
      <c r="A69" s="119"/>
      <c r="B69" s="121">
        <v>28986501.76</v>
      </c>
      <c r="C69" s="119" t="s">
        <v>86</v>
      </c>
      <c r="D69" s="120" t="s">
        <v>33</v>
      </c>
      <c r="E69" s="121">
        <v>3369170</v>
      </c>
    </row>
    <row r="70" spans="1:5" ht="21">
      <c r="A70" s="119"/>
      <c r="B70" s="121">
        <v>413845</v>
      </c>
      <c r="C70" s="119" t="s">
        <v>87</v>
      </c>
      <c r="D70" s="120" t="s">
        <v>32</v>
      </c>
      <c r="E70" s="121"/>
    </row>
    <row r="71" spans="1:5" ht="21">
      <c r="A71" s="119"/>
      <c r="B71" s="121">
        <v>5595740</v>
      </c>
      <c r="C71" s="119" t="s">
        <v>88</v>
      </c>
      <c r="D71" s="120" t="s">
        <v>30</v>
      </c>
      <c r="E71" s="121">
        <v>68700</v>
      </c>
    </row>
    <row r="72" spans="1:5" ht="24">
      <c r="A72" s="119"/>
      <c r="B72" s="121">
        <v>916300</v>
      </c>
      <c r="C72" s="193" t="s">
        <v>205</v>
      </c>
      <c r="D72" s="120"/>
      <c r="E72" s="121"/>
    </row>
    <row r="73" spans="1:5" ht="21">
      <c r="A73" s="119"/>
      <c r="B73" s="121">
        <v>143000</v>
      </c>
      <c r="C73" s="119" t="s">
        <v>216</v>
      </c>
      <c r="D73" s="120"/>
      <c r="E73" s="121"/>
    </row>
    <row r="74" spans="1:5" ht="21">
      <c r="A74" s="119"/>
      <c r="B74" s="121">
        <v>1759804</v>
      </c>
      <c r="C74" s="119" t="s">
        <v>217</v>
      </c>
      <c r="D74" s="120"/>
      <c r="E74" s="121">
        <v>20276</v>
      </c>
    </row>
    <row r="75" spans="1:5" ht="21">
      <c r="A75" s="119"/>
      <c r="B75" s="121"/>
      <c r="C75" s="119"/>
      <c r="D75" s="91"/>
      <c r="E75" s="121"/>
    </row>
    <row r="76" spans="1:5" ht="21">
      <c r="A76" s="119"/>
      <c r="B76" s="202"/>
      <c r="C76" s="119"/>
      <c r="D76" s="91"/>
      <c r="E76" s="121"/>
    </row>
    <row r="77" spans="1:5" ht="21">
      <c r="A77" s="119"/>
      <c r="B77" s="121"/>
      <c r="C77" s="119"/>
      <c r="D77" s="145"/>
      <c r="E77" s="121"/>
    </row>
    <row r="78" spans="1:5" ht="21.75" thickBot="1">
      <c r="A78" s="119"/>
      <c r="B78" s="146">
        <f>SUM(B65:B77)</f>
        <v>54423918.57</v>
      </c>
      <c r="C78" s="150" t="s">
        <v>89</v>
      </c>
      <c r="D78" s="119"/>
      <c r="E78" s="146">
        <f>SUM(E66:E77)</f>
        <v>4172620.85</v>
      </c>
    </row>
    <row r="79" spans="1:5" ht="21.75" thickBot="1">
      <c r="A79" s="119"/>
      <c r="B79" s="146">
        <f>B64+B78</f>
        <v>89347730.32</v>
      </c>
      <c r="C79" s="150" t="s">
        <v>89</v>
      </c>
      <c r="D79" s="119"/>
      <c r="E79" s="146">
        <f>E64+E78</f>
        <v>15353897.33</v>
      </c>
    </row>
    <row r="80" spans="1:5" ht="21">
      <c r="A80" s="119"/>
      <c r="B80" s="95">
        <f>B45-B79</f>
        <v>12437983.170000017</v>
      </c>
      <c r="C80" s="147" t="s">
        <v>90</v>
      </c>
      <c r="D80" s="119"/>
      <c r="E80" s="95">
        <f>E45-E79</f>
        <v>-3372652.33</v>
      </c>
    </row>
    <row r="81" spans="1:5" ht="21">
      <c r="A81" s="119"/>
      <c r="B81" s="116"/>
      <c r="C81" s="147" t="s">
        <v>91</v>
      </c>
      <c r="D81" s="119"/>
      <c r="E81" s="116"/>
    </row>
    <row r="82" spans="1:5" ht="21">
      <c r="A82" s="119"/>
      <c r="B82" s="95"/>
      <c r="C82" s="147" t="s">
        <v>92</v>
      </c>
      <c r="D82" s="119"/>
      <c r="E82" s="121"/>
    </row>
    <row r="83" spans="1:5" ht="21.75" thickBot="1">
      <c r="A83" s="119"/>
      <c r="B83" s="148">
        <f>B9+B45-B79</f>
        <v>60690429.27000001</v>
      </c>
      <c r="C83" s="150" t="s">
        <v>93</v>
      </c>
      <c r="D83" s="119"/>
      <c r="E83" s="148">
        <f>E9+E45-E79</f>
        <v>60690429.269999996</v>
      </c>
    </row>
    <row r="84" spans="1:5" ht="18.75">
      <c r="A84" s="149"/>
      <c r="B84" s="149"/>
      <c r="C84" s="149"/>
      <c r="D84" s="149"/>
      <c r="E84" s="149"/>
    </row>
  </sheetData>
  <sheetProtection/>
  <mergeCells count="7">
    <mergeCell ref="A6:B6"/>
    <mergeCell ref="A47:B47"/>
    <mergeCell ref="A1:E1"/>
    <mergeCell ref="A2:E2"/>
    <mergeCell ref="D3:E3"/>
    <mergeCell ref="A4:E4"/>
    <mergeCell ref="C5:E5"/>
  </mergeCells>
  <printOptions/>
  <pageMargins left="0.5118110236220472" right="0.5118110236220472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2015-02-17T06:56:02Z</cp:lastPrinted>
  <dcterms:created xsi:type="dcterms:W3CDTF">2013-11-12T03:56:05Z</dcterms:created>
  <dcterms:modified xsi:type="dcterms:W3CDTF">2015-11-16T03:05:52Z</dcterms:modified>
  <cp:category/>
  <cp:version/>
  <cp:contentType/>
  <cp:contentStatus/>
</cp:coreProperties>
</file>