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4"/>
  </bookViews>
  <sheets>
    <sheet name="ก.พ.60" sheetId="1" r:id="rId1"/>
    <sheet name="หมายเหตุ 1" sheetId="2" r:id="rId2"/>
    <sheet name="หมายเหตุ 2" sheetId="3" r:id="rId3"/>
    <sheet name="หมายเหตุ3" sheetId="4" r:id="rId4"/>
    <sheet name="รับ-จ่าย" sheetId="5" r:id="rId5"/>
  </sheets>
  <externalReferences>
    <externalReference r:id="rId8"/>
    <externalReference r:id="rId9"/>
  </externalReferences>
  <definedNames>
    <definedName name="_xlnm.Print_Area" localSheetId="0">'ก.พ.60'!$A$1:$I$44</definedName>
  </definedNames>
  <calcPr fullCalcOnLoad="1"/>
</workbook>
</file>

<file path=xl/sharedStrings.xml><?xml version="1.0" encoding="utf-8"?>
<sst xmlns="http://schemas.openxmlformats.org/spreadsheetml/2006/main" count="278" uniqueCount="215">
  <si>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</si>
  <si>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</si>
  <si>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</si>
  <si>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</si>
  <si>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</si>
  <si>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</si>
  <si>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</si>
  <si>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</si>
  <si>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เงินสะสม</t>
  </si>
  <si>
    <t>เงินทุนสำรองสะสม (25%)</t>
  </si>
  <si>
    <t xml:space="preserve">งบทดลอง  </t>
  </si>
  <si>
    <t>รายจ่ายตามงบประมาณ</t>
  </si>
  <si>
    <t>รายรับตามงบประมาณ (หมายเหตุ 1 )</t>
  </si>
  <si>
    <t>เงินรับฝาก (หมายเหตุ 2 )</t>
  </si>
  <si>
    <t>เงินฝากธนาคาร  ธกส.  ออมทรัพย์ สาขาจัตุรัส 112-2-62645-1</t>
  </si>
  <si>
    <t>เงินฝากธนาคารกรุงไทย ออมทรัพย์ สาขาระเหว 335-0-10723-0</t>
  </si>
  <si>
    <t>เงินฝากธนาคาร  ธกส. โครงการเศรษฐกิจชุมชน สาขาจัตุรัส 112-8-05772-7</t>
  </si>
  <si>
    <t>เงินฝากธนาคาร  ธกส.(สปสช) สาขาจัตุรัส 020-0-3606724-1</t>
  </si>
  <si>
    <t>เงินฝากธนาคาร  ออมสิน สาขาจัตุรัส 020-0-5847376-8</t>
  </si>
  <si>
    <t>เงินฝากธนาคารกรุงไทย ออมทรัพย์ สาขาจัตุรัส 980-0-970558-1</t>
  </si>
  <si>
    <t>เงินฝากธนาคารกรุงไทย กระแสรายวัน  สาขาชัยภูมิ 307-6-06185-2</t>
  </si>
  <si>
    <t>ลูกหนี้เงินยืม -โครงการเศรษฐกิจชุมชน อบต. (หมู่บ้านละ 100,000 บาท)</t>
  </si>
  <si>
    <t>ลูกหนี้เงินยืม -โครงการเศรษฐกิจชุมชน อบต. (หมู่บ้านละ 10,000 บาท)</t>
  </si>
  <si>
    <t>รายจ่ายค้างจ่าย (หมายเหตุ 4)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</si>
  <si>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</si>
  <si>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</si>
  <si>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</si>
  <si>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</si>
  <si>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</si>
  <si>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</si>
  <si>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</si>
  <si>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</si>
  <si>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</si>
  <si>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</si>
  <si>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(ส่วนของเกษตร)</t>
  </si>
  <si>
    <t>เงินรับฝาก - เงินสมทบประกันสังคม</t>
  </si>
  <si>
    <t>รวมเป็นเงิน</t>
  </si>
  <si>
    <t xml:space="preserve">     ชื่อองค์การบริหารส่วนตำบลละหาน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</si>
  <si>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</si>
  <si>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</si>
  <si>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</si>
  <si>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</si>
  <si>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</si>
  <si>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</si>
  <si>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ยอดยกมา (ต้นปี)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</si>
  <si>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</si>
  <si>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</si>
  <si>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</si>
  <si>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</si>
  <si>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</si>
  <si>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</si>
  <si>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 (ทั่วไป)</t>
  </si>
  <si>
    <t>เงินรับฝาก (หมายเหตุ 2)</t>
  </si>
  <si>
    <t>ลูกหนี้ภาษี - ภาษีบำรุงท้องที่</t>
  </si>
  <si>
    <t>รวมรายรับ</t>
  </si>
  <si>
    <t xml:space="preserve"> -2-</t>
  </si>
  <si>
    <t>รายจ่าย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</si>
  <si>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</si>
  <si>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</si>
  <si>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</si>
  <si>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</si>
  <si>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</si>
  <si>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</si>
  <si>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</si>
  <si>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</si>
  <si>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</si>
  <si>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</si>
  <si>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</si>
  <si>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</si>
  <si>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</si>
  <si>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</si>
  <si>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</si>
  <si>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</si>
  <si>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</si>
  <si>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</si>
  <si>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</si>
  <si>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</si>
  <si>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</si>
  <si>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</si>
  <si>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</si>
  <si>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</si>
  <si>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</si>
  <si>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</si>
  <si>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</si>
  <si>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</si>
  <si>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</si>
  <si>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</si>
  <si>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</si>
  <si>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</si>
  <si>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>รวมทั้งสิ้น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</si>
  <si>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</si>
  <si>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</si>
  <si>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</si>
  <si>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มวดรายได้จากทรัพย์สิน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</si>
  <si>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</si>
  <si>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</si>
  <si>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</si>
  <si>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</si>
  <si>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</si>
  <si>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</si>
  <si>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 xml:space="preserve">         (3)ภาษีสุรา</t>
  </si>
  <si>
    <t>เงินอุดหนุนระบุ</t>
  </si>
  <si>
    <t>รวม (บาท)</t>
  </si>
  <si>
    <t>วัตถุประสงค์/</t>
  </si>
  <si>
    <t>ลูกหนี้ภาษี - ภาษีโรงเรือนและที่ดิน</t>
  </si>
  <si>
    <t>ส่งคืนเงินงบประมาณ/เงินนอกงบประมาณ</t>
  </si>
  <si>
    <t>เงินรายได้ค้างรับจากรัฐบาล</t>
  </si>
  <si>
    <t>ลูกหนี้ภาษีบำรุงท้องที่</t>
  </si>
  <si>
    <t>.</t>
  </si>
  <si>
    <t>41100000</t>
  </si>
  <si>
    <t>41100001</t>
  </si>
  <si>
    <t>41100002</t>
  </si>
  <si>
    <t>41100003</t>
  </si>
  <si>
    <t>41200000</t>
  </si>
  <si>
    <t>41210030</t>
  </si>
  <si>
    <t>41220002</t>
  </si>
  <si>
    <t>41220010</t>
  </si>
  <si>
    <t>41230003</t>
  </si>
  <si>
    <t>41210029</t>
  </si>
  <si>
    <t>41219999</t>
  </si>
  <si>
    <t>41300000</t>
  </si>
  <si>
    <t>41300002</t>
  </si>
  <si>
    <t>41300003</t>
  </si>
  <si>
    <t>41399999</t>
  </si>
  <si>
    <t>41500000</t>
  </si>
  <si>
    <t>41500002</t>
  </si>
  <si>
    <t xml:space="preserve">         (2)ค่าขายแบบแปลน</t>
  </si>
  <si>
    <t>41500004</t>
  </si>
  <si>
    <t xml:space="preserve">         (3)รายได้เบ็ดเตล็ดอื่น ๆ</t>
  </si>
  <si>
    <t>41599999</t>
  </si>
  <si>
    <t>42100000</t>
  </si>
  <si>
    <t>42100002</t>
  </si>
  <si>
    <t>42100004</t>
  </si>
  <si>
    <t>42100006</t>
  </si>
  <si>
    <t>42100007</t>
  </si>
  <si>
    <t>42100012</t>
  </si>
  <si>
    <t>42100013</t>
  </si>
  <si>
    <t>42100015</t>
  </si>
  <si>
    <t>42100005</t>
  </si>
  <si>
    <t xml:space="preserve">          (9)ภาษีและค่าธรรมเนียมล้อเลื่อน</t>
  </si>
  <si>
    <t>42100001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</si>
  <si>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หมวดเงินอุดหนุนทั่วไป</t>
    </r>
  </si>
  <si>
    <t xml:space="preserve">       (1)เงินอุดหนุนทั่วไปสำหรับดำเนินการตามอำนาจหน้าที่และ</t>
  </si>
  <si>
    <t>43100002</t>
  </si>
  <si>
    <t xml:space="preserve">          ภารกิจถ่ายโอน</t>
  </si>
  <si>
    <t xml:space="preserve">      -อุดหนุนทั่วไปสำหรับดำเนินการตามอำนาจหน้าที่ฯ 10,611,611.00</t>
  </si>
  <si>
    <t xml:space="preserve">      -อุดหนุนทั่วไป-เบี้ยยังชีพผู้สูงอายุ 7,830,600.00</t>
  </si>
  <si>
    <t xml:space="preserve">      -อุดหนุนทั่วไป-เบี้ยยังชีพผู้พิการ 2,500,800.00</t>
  </si>
  <si>
    <t xml:space="preserve">      -อุดหนุนทั่วไป-เบี้ยยังชีพผู้ป่วยเอดส์  45,000.00</t>
  </si>
  <si>
    <t xml:space="preserve">      -อุดหนุนทั่วไป- สื่อการเรียนการสอน 328,100.00</t>
  </si>
  <si>
    <t xml:space="preserve">      -อุดหนุนทั่วไป-เงินเดือนครู ค่าตอบแทน ผช.ครู  1,001,790.00</t>
  </si>
  <si>
    <t xml:space="preserve">      -อุดหนุนทั่วไป- อาหารเสริม (นม) ศูนย์เด็กเล็ก 184,914.00</t>
  </si>
  <si>
    <t xml:space="preserve">      -อุดหนุนทั่วไป- อาหารกลางวัน ศูนย์เด็กเล็ก 482,500.00</t>
  </si>
  <si>
    <t xml:space="preserve">      -อุดหนุนทั่วไป- อาหารเสริม (นม) โรงเรียน 780,850.00</t>
  </si>
  <si>
    <t xml:space="preserve">      -อุดหนุนทั่วไป- อาหารกลางวัน โรงเรียน  1,630,000.00</t>
  </si>
  <si>
    <t xml:space="preserve">      -อุดหนุนทั่วไป-ค่ากระแสไฟฟ้าสถานีสูบน้ำด้วยฟ้า 1,148,715.86</t>
  </si>
  <si>
    <t>รวมรายรับตามงบประมาณ</t>
  </si>
  <si>
    <t>รายได้ที่รัฐบาลอุดหนุนให้โดยระบุวัตถุประสงค์/เฉพาะกิจ</t>
  </si>
  <si>
    <t xml:space="preserve">    (1) เงินอุดหนุนทั่วไปกำหนดวัตถุประสงค์/เฉพาะกิจจากกรมส่งเสริม</t>
  </si>
  <si>
    <t>44100001</t>
  </si>
  <si>
    <t xml:space="preserve">        -ค่าจ้างลูกจ้างประจำสถานีสูบน้ำด้วยไฟฟ้า 41,2480.00</t>
  </si>
  <si>
    <t xml:space="preserve">    (2) เงินอุดหนุนทั่วไปกำหนดวัตถุประสงค์/เฉพาะกิจจากหน่วยงานอื่น</t>
  </si>
  <si>
    <t>เงินรับฝาก -หลักประกันซอง</t>
  </si>
  <si>
    <t>เงินรับฝาก - ค่าขยายเขตประปา หมู่ที่ 3</t>
  </si>
  <si>
    <t>เงินอุดหนุนโครงการเศรษฐกิจชุมชน</t>
  </si>
  <si>
    <t>รายจ่ายรอคืนจังหวัด</t>
  </si>
  <si>
    <t>43000000</t>
  </si>
  <si>
    <t>เงินอุดหนุนระบุวัตถุประสงค์/เฉพาะกิจ  (หมายเหตุ 3)</t>
  </si>
  <si>
    <t>44100000</t>
  </si>
  <si>
    <t>ลูกหนี้เงินสะสม</t>
  </si>
  <si>
    <t>ลูกหนี้เงินยืม</t>
  </si>
  <si>
    <t>11041000</t>
  </si>
  <si>
    <t>รายจ่ายผัดส่งใบสำคัญ</t>
  </si>
  <si>
    <t>11043002</t>
  </si>
  <si>
    <t>ลูกหนี้เงินยืมโครงการเศรษฐกิจชุมชน</t>
  </si>
  <si>
    <t>รายจ่ายค้างจ่าย</t>
  </si>
  <si>
    <t>21010000</t>
  </si>
  <si>
    <t>งบกลาง</t>
  </si>
  <si>
    <t>5100000</t>
  </si>
  <si>
    <t>เงินเดือน (ฝ่ายการเมือง)</t>
  </si>
  <si>
    <t>5210000</t>
  </si>
  <si>
    <t>เงินเดือน (ฝ่ายประจำ)</t>
  </si>
  <si>
    <t>5220000</t>
  </si>
  <si>
    <t>ค่าตอบแทน</t>
  </si>
  <si>
    <t>5310000</t>
  </si>
  <si>
    <t>ค่าใช้สอย</t>
  </si>
  <si>
    <t>5320000</t>
  </si>
  <si>
    <t>ค่าวัสดุ</t>
  </si>
  <si>
    <t>5330000</t>
  </si>
  <si>
    <t>ค่าสาธารณูปโภค</t>
  </si>
  <si>
    <t>5340000</t>
  </si>
  <si>
    <t>ค่าครุภัณฑ์</t>
  </si>
  <si>
    <t>5410000</t>
  </si>
  <si>
    <t>ค่าที่ดินและสิ่งก่อสร้าง</t>
  </si>
  <si>
    <t>5420000</t>
  </si>
  <si>
    <t>รายจ่ายอื่น</t>
  </si>
  <si>
    <t>5510000</t>
  </si>
  <si>
    <t>เงินอุดหนุน</t>
  </si>
  <si>
    <t>5610000</t>
  </si>
  <si>
    <t>31000000</t>
  </si>
  <si>
    <t>ณ  วันที่   28  กุมภาพันธ์  2560</t>
  </si>
  <si>
    <t>11011000</t>
  </si>
  <si>
    <t>11012001</t>
  </si>
  <si>
    <t>11012003</t>
  </si>
  <si>
    <t>11042000</t>
  </si>
  <si>
    <t>11045000</t>
  </si>
  <si>
    <t>50000000</t>
  </si>
  <si>
    <t>ลูกหนี้เงินเงินสะสม</t>
  </si>
  <si>
    <t>19040000</t>
  </si>
  <si>
    <t>32000000</t>
  </si>
  <si>
    <t>40000000</t>
  </si>
  <si>
    <t>21040000</t>
  </si>
  <si>
    <t xml:space="preserve"> ณ วันที่   28  กุมภาพันธ์  2560</t>
  </si>
  <si>
    <t>ณ วันที่   28  กุมภาพันธ์  2560</t>
  </si>
  <si>
    <t>ปีงบประมาณ 2560     ประจำเดือน  กุมภาพันธ์  2560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</si>
</sst>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sz val="10"/>
      <name val="TH Krub"/>
      <family val="0"/>
    </font>
    <font>
      <sz val="11"/>
      <color indexed="8"/>
      <name val="TH Krub"/>
      <family val="0"/>
    </font>
    <font>
      <sz val="11"/>
      <name val="Tahoma"/>
      <family val="2"/>
    </font>
    <font>
      <sz val="11"/>
      <name val="TH Krub"/>
      <family val="0"/>
    </font>
    <font>
      <sz val="16"/>
      <color indexed="8"/>
      <name val="TH Niramit AS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u val="single"/>
      <sz val="16"/>
      <name val="TH SarabunPSK"/>
      <family val="2"/>
    </font>
    <font>
      <b/>
      <sz val="16"/>
      <color indexed="10"/>
      <name val="TH SarabunPSK"/>
      <family val="2"/>
    </font>
    <font>
      <b/>
      <sz val="14"/>
      <name val="TH SarabunPSK"/>
      <family val="2"/>
    </font>
    <font>
      <sz val="12"/>
      <name val="TH Krub"/>
      <family val="0"/>
    </font>
    <font>
      <sz val="13"/>
      <name val="TH Krub"/>
      <family val="0"/>
    </font>
    <font>
      <sz val="15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b/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double"/>
    </border>
    <border>
      <left style="thin"/>
      <right style="thin"/>
      <top/>
      <bottom style="double"/>
    </border>
    <border>
      <left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46" applyFont="1" applyAlignment="1">
      <alignment/>
      <protection/>
    </xf>
    <xf numFmtId="0" fontId="7" fillId="0" borderId="0" xfId="45" applyFont="1">
      <alignment/>
      <protection/>
    </xf>
    <xf numFmtId="0" fontId="4" fillId="0" borderId="0" xfId="46" applyFont="1" applyAlignment="1">
      <alignment horizontal="center"/>
      <protection/>
    </xf>
    <xf numFmtId="187" fontId="4" fillId="0" borderId="0" xfId="38" applyNumberFormat="1" applyFont="1" applyAlignment="1">
      <alignment/>
    </xf>
    <xf numFmtId="0" fontId="7" fillId="0" borderId="0" xfId="46" applyFont="1">
      <alignment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45" applyFont="1" applyAlignment="1">
      <alignment horizontal="center"/>
      <protection/>
    </xf>
    <xf numFmtId="0" fontId="59" fillId="0" borderId="0" xfId="0" applyFont="1" applyAlignment="1">
      <alignment horizontal="center"/>
    </xf>
    <xf numFmtId="0" fontId="6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45" applyFont="1" applyFill="1" applyBorder="1" applyAlignment="1">
      <alignment horizontal="center"/>
      <protection/>
    </xf>
    <xf numFmtId="43" fontId="6" fillId="0" borderId="10" xfId="38" applyNumberFormat="1" applyFont="1" applyFill="1" applyBorder="1" applyAlignment="1">
      <alignment horizontal="center"/>
    </xf>
    <xf numFmtId="0" fontId="6" fillId="0" borderId="11" xfId="45" applyFont="1" applyFill="1" applyBorder="1">
      <alignment/>
      <protection/>
    </xf>
    <xf numFmtId="0" fontId="6" fillId="0" borderId="11" xfId="45" applyFont="1" applyFill="1" applyBorder="1" applyAlignment="1">
      <alignment horizontal="center"/>
      <protection/>
    </xf>
    <xf numFmtId="0" fontId="6" fillId="0" borderId="12" xfId="45" applyFont="1" applyFill="1" applyBorder="1" applyAlignment="1">
      <alignment horizontal="center"/>
      <protection/>
    </xf>
    <xf numFmtId="43" fontId="6" fillId="0" borderId="12" xfId="38" applyNumberFormat="1" applyFont="1" applyFill="1" applyBorder="1" applyAlignment="1">
      <alignment horizontal="center"/>
    </xf>
    <xf numFmtId="0" fontId="12" fillId="0" borderId="13" xfId="45" applyFont="1" applyFill="1" applyBorder="1">
      <alignment/>
      <protection/>
    </xf>
    <xf numFmtId="0" fontId="4" fillId="0" borderId="14" xfId="45" applyFont="1" applyFill="1" applyBorder="1">
      <alignment/>
      <protection/>
    </xf>
    <xf numFmtId="43" fontId="4" fillId="0" borderId="11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left" vertical="center"/>
      <protection/>
    </xf>
    <xf numFmtId="49" fontId="4" fillId="0" borderId="11" xfId="45" applyNumberFormat="1" applyFont="1" applyFill="1" applyBorder="1" applyAlignment="1">
      <alignment horizontal="center"/>
      <protection/>
    </xf>
    <xf numFmtId="0" fontId="4" fillId="0" borderId="13" xfId="45" applyFont="1" applyFill="1" applyBorder="1">
      <alignment/>
      <protection/>
    </xf>
    <xf numFmtId="187" fontId="4" fillId="0" borderId="14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center"/>
      <protection/>
    </xf>
    <xf numFmtId="3" fontId="6" fillId="0" borderId="15" xfId="45" applyNumberFormat="1" applyFont="1" applyFill="1" applyBorder="1">
      <alignment/>
      <protection/>
    </xf>
    <xf numFmtId="4" fontId="6" fillId="0" borderId="15" xfId="45" applyNumberFormat="1" applyFont="1" applyFill="1" applyBorder="1">
      <alignment/>
      <protection/>
    </xf>
    <xf numFmtId="0" fontId="4" fillId="0" borderId="14" xfId="45" applyFont="1" applyFill="1" applyBorder="1" applyAlignment="1">
      <alignment horizontal="center"/>
      <protection/>
    </xf>
    <xf numFmtId="3" fontId="4" fillId="0" borderId="14" xfId="45" applyNumberFormat="1" applyFont="1" applyFill="1" applyBorder="1">
      <alignment/>
      <protection/>
    </xf>
    <xf numFmtId="3" fontId="4" fillId="0" borderId="14" xfId="45" applyNumberFormat="1" applyFont="1" applyFill="1" applyBorder="1" applyAlignment="1">
      <alignment horizontal="right"/>
      <protection/>
    </xf>
    <xf numFmtId="3" fontId="6" fillId="0" borderId="15" xfId="45" applyNumberFormat="1" applyFont="1" applyFill="1" applyBorder="1" applyAlignment="1">
      <alignment horizontal="right"/>
      <protection/>
    </xf>
    <xf numFmtId="4" fontId="6" fillId="0" borderId="15" xfId="45" applyNumberFormat="1" applyFont="1" applyFill="1" applyBorder="1" applyAlignment="1">
      <alignment horizontal="right"/>
      <protection/>
    </xf>
    <xf numFmtId="0" fontId="12" fillId="0" borderId="13" xfId="45" applyFont="1" applyFill="1" applyBorder="1" applyAlignment="1">
      <alignment horizontal="left"/>
      <protection/>
    </xf>
    <xf numFmtId="3" fontId="6" fillId="0" borderId="14" xfId="45" applyNumberFormat="1" applyFont="1" applyFill="1" applyBorder="1">
      <alignment/>
      <protection/>
    </xf>
    <xf numFmtId="43" fontId="6" fillId="0" borderId="11" xfId="38" applyNumberFormat="1" applyFont="1" applyFill="1" applyBorder="1" applyAlignment="1">
      <alignment/>
    </xf>
    <xf numFmtId="0" fontId="4" fillId="0" borderId="11" xfId="45" applyFont="1" applyFill="1" applyBorder="1" applyAlignment="1">
      <alignment horizontal="center"/>
      <protection/>
    </xf>
    <xf numFmtId="0" fontId="6" fillId="0" borderId="13" xfId="45" applyFont="1" applyFill="1" applyBorder="1">
      <alignment/>
      <protection/>
    </xf>
    <xf numFmtId="43" fontId="4" fillId="0" borderId="14" xfId="38" applyNumberFormat="1" applyFont="1" applyFill="1" applyBorder="1" applyAlignment="1">
      <alignment/>
    </xf>
    <xf numFmtId="0" fontId="6" fillId="0" borderId="0" xfId="45" applyFont="1" applyFill="1" applyBorder="1" applyAlignment="1">
      <alignment horizontal="center"/>
      <protection/>
    </xf>
    <xf numFmtId="3" fontId="6" fillId="0" borderId="0" xfId="45" applyNumberFormat="1" applyFont="1" applyFill="1" applyBorder="1">
      <alignment/>
      <protection/>
    </xf>
    <xf numFmtId="43" fontId="6" fillId="0" borderId="0" xfId="38" applyNumberFormat="1" applyFont="1" applyFill="1" applyBorder="1" applyAlignment="1">
      <alignment horizontal="center"/>
    </xf>
    <xf numFmtId="0" fontId="6" fillId="0" borderId="12" xfId="45" applyFont="1" applyFill="1" applyBorder="1">
      <alignment/>
      <protection/>
    </xf>
    <xf numFmtId="0" fontId="6" fillId="0" borderId="16" xfId="45" applyFont="1" applyFill="1" applyBorder="1" applyAlignment="1">
      <alignment horizontal="center"/>
      <protection/>
    </xf>
    <xf numFmtId="0" fontId="6" fillId="0" borderId="14" xfId="45" applyFont="1" applyFill="1" applyBorder="1" applyAlignment="1">
      <alignment horizontal="center"/>
      <protection/>
    </xf>
    <xf numFmtId="43" fontId="4" fillId="0" borderId="11" xfId="38" applyNumberFormat="1" applyFont="1" applyFill="1" applyBorder="1" applyAlignment="1">
      <alignment horizontal="center"/>
    </xf>
    <xf numFmtId="43" fontId="6" fillId="0" borderId="17" xfId="38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43" fontId="14" fillId="0" borderId="0" xfId="36" applyFont="1" applyAlignment="1">
      <alignment/>
    </xf>
    <xf numFmtId="0" fontId="5" fillId="0" borderId="17" xfId="0" applyFont="1" applyBorder="1" applyAlignment="1">
      <alignment horizontal="center"/>
    </xf>
    <xf numFmtId="43" fontId="5" fillId="0" borderId="17" xfId="36" applyFont="1" applyBorder="1" applyAlignment="1">
      <alignment horizontal="center"/>
    </xf>
    <xf numFmtId="4" fontId="14" fillId="0" borderId="10" xfId="0" applyNumberFormat="1" applyFont="1" applyBorder="1" applyAlignment="1">
      <alignment/>
    </xf>
    <xf numFmtId="4" fontId="14" fillId="0" borderId="11" xfId="0" applyNumberFormat="1" applyFont="1" applyBorder="1" applyAlignment="1">
      <alignment/>
    </xf>
    <xf numFmtId="0" fontId="17" fillId="0" borderId="17" xfId="46" applyFont="1" applyBorder="1" applyAlignment="1">
      <alignment horizontal="center"/>
      <protection/>
    </xf>
    <xf numFmtId="0" fontId="17" fillId="0" borderId="11" xfId="46" applyFont="1" applyBorder="1" applyAlignment="1">
      <alignment horizontal="center"/>
      <protection/>
    </xf>
    <xf numFmtId="0" fontId="16" fillId="0" borderId="11" xfId="46" applyFont="1" applyBorder="1" applyAlignment="1">
      <alignment horizontal="center"/>
      <protection/>
    </xf>
    <xf numFmtId="4" fontId="16" fillId="0" borderId="0" xfId="46" applyNumberFormat="1" applyFont="1" applyBorder="1">
      <alignment/>
      <protection/>
    </xf>
    <xf numFmtId="4" fontId="16" fillId="0" borderId="11" xfId="46" applyNumberFormat="1" applyFont="1" applyBorder="1">
      <alignment/>
      <protection/>
    </xf>
    <xf numFmtId="0" fontId="19" fillId="0" borderId="0" xfId="46" applyFont="1" applyAlignment="1">
      <alignment horizontal="center"/>
      <protection/>
    </xf>
    <xf numFmtId="0" fontId="19" fillId="0" borderId="0" xfId="46" applyFont="1">
      <alignment/>
      <protection/>
    </xf>
    <xf numFmtId="0" fontId="17" fillId="0" borderId="0" xfId="46" applyFont="1">
      <alignment/>
      <protection/>
    </xf>
    <xf numFmtId="0" fontId="17" fillId="0" borderId="10" xfId="46" applyFont="1" applyBorder="1" applyAlignment="1">
      <alignment horizontal="center"/>
      <protection/>
    </xf>
    <xf numFmtId="0" fontId="17" fillId="0" borderId="12" xfId="46" applyFont="1" applyBorder="1" applyAlignment="1">
      <alignment horizontal="center"/>
      <protection/>
    </xf>
    <xf numFmtId="0" fontId="16" fillId="0" borderId="10" xfId="46" applyFont="1" applyBorder="1">
      <alignment/>
      <protection/>
    </xf>
    <xf numFmtId="0" fontId="16" fillId="0" borderId="11" xfId="46" applyFont="1" applyBorder="1">
      <alignment/>
      <protection/>
    </xf>
    <xf numFmtId="43" fontId="20" fillId="0" borderId="11" xfId="36" applyFont="1" applyFill="1" applyBorder="1" applyAlignment="1">
      <alignment/>
    </xf>
    <xf numFmtId="4" fontId="16" fillId="0" borderId="11" xfId="46" applyNumberFormat="1" applyFont="1" applyFill="1" applyBorder="1">
      <alignment/>
      <protection/>
    </xf>
    <xf numFmtId="0" fontId="16" fillId="0" borderId="0" xfId="46" applyFont="1">
      <alignment/>
      <protection/>
    </xf>
    <xf numFmtId="49" fontId="16" fillId="0" borderId="11" xfId="46" applyNumberFormat="1" applyFont="1" applyBorder="1" applyAlignment="1">
      <alignment horizontal="center"/>
      <protection/>
    </xf>
    <xf numFmtId="43" fontId="16" fillId="0" borderId="11" xfId="36" applyFont="1" applyBorder="1" applyAlignment="1">
      <alignment/>
    </xf>
    <xf numFmtId="43" fontId="16" fillId="0" borderId="11" xfId="36" applyFont="1" applyBorder="1" applyAlignment="1">
      <alignment horizontal="center"/>
    </xf>
    <xf numFmtId="43" fontId="16" fillId="0" borderId="11" xfId="36" applyFont="1" applyFill="1" applyBorder="1" applyAlignment="1">
      <alignment/>
    </xf>
    <xf numFmtId="0" fontId="16" fillId="0" borderId="0" xfId="46" applyFont="1" applyFill="1">
      <alignment/>
      <protection/>
    </xf>
    <xf numFmtId="49" fontId="16" fillId="0" borderId="11" xfId="46" applyNumberFormat="1" applyFont="1" applyFill="1" applyBorder="1" applyAlignment="1">
      <alignment horizontal="center"/>
      <protection/>
    </xf>
    <xf numFmtId="4" fontId="17" fillId="0" borderId="18" xfId="46" applyNumberFormat="1" applyFont="1" applyBorder="1">
      <alignment/>
      <protection/>
    </xf>
    <xf numFmtId="4" fontId="17" fillId="0" borderId="0" xfId="46" applyNumberFormat="1" applyFont="1" applyFill="1" applyBorder="1">
      <alignment/>
      <protection/>
    </xf>
    <xf numFmtId="0" fontId="16" fillId="0" borderId="11" xfId="46" applyFont="1" applyFill="1" applyBorder="1" applyAlignment="1">
      <alignment horizontal="center"/>
      <protection/>
    </xf>
    <xf numFmtId="0" fontId="16" fillId="0" borderId="12" xfId="46" applyFont="1" applyBorder="1">
      <alignment/>
      <protection/>
    </xf>
    <xf numFmtId="0" fontId="16" fillId="0" borderId="0" xfId="46" applyFont="1" applyBorder="1">
      <alignment/>
      <protection/>
    </xf>
    <xf numFmtId="0" fontId="17" fillId="0" borderId="0" xfId="46" applyFont="1" applyFill="1" applyAlignment="1">
      <alignment horizontal="center"/>
      <protection/>
    </xf>
    <xf numFmtId="0" fontId="16" fillId="0" borderId="0" xfId="46" applyFont="1" applyFill="1" applyBorder="1">
      <alignment/>
      <protection/>
    </xf>
    <xf numFmtId="0" fontId="17" fillId="0" borderId="13" xfId="46" applyFont="1" applyBorder="1" applyAlignment="1">
      <alignment horizontal="center"/>
      <protection/>
    </xf>
    <xf numFmtId="0" fontId="17" fillId="0" borderId="14" xfId="46" applyFont="1" applyBorder="1" applyAlignment="1">
      <alignment horizontal="center"/>
      <protection/>
    </xf>
    <xf numFmtId="0" fontId="17" fillId="0" borderId="16" xfId="46" applyFont="1" applyBorder="1" applyAlignment="1">
      <alignment horizontal="center"/>
      <protection/>
    </xf>
    <xf numFmtId="0" fontId="17" fillId="0" borderId="19" xfId="46" applyFont="1" applyBorder="1" applyAlignment="1">
      <alignment horizontal="center"/>
      <protection/>
    </xf>
    <xf numFmtId="43" fontId="62" fillId="0" borderId="11" xfId="36" applyFont="1" applyBorder="1" applyAlignment="1">
      <alignment/>
    </xf>
    <xf numFmtId="0" fontId="16" fillId="0" borderId="0" xfId="46" applyFont="1" applyAlignment="1">
      <alignment horizontal="center"/>
      <protection/>
    </xf>
    <xf numFmtId="0" fontId="19" fillId="0" borderId="10" xfId="46" applyFont="1" applyBorder="1">
      <alignment/>
      <protection/>
    </xf>
    <xf numFmtId="49" fontId="19" fillId="0" borderId="10" xfId="46" applyNumberFormat="1" applyFont="1" applyBorder="1" applyAlignment="1">
      <alignment horizontal="center"/>
      <protection/>
    </xf>
    <xf numFmtId="4" fontId="19" fillId="0" borderId="20" xfId="46" applyNumberFormat="1" applyFont="1" applyFill="1" applyBorder="1">
      <alignment/>
      <protection/>
    </xf>
    <xf numFmtId="0" fontId="19" fillId="0" borderId="20" xfId="46" applyFont="1" applyFill="1" applyBorder="1">
      <alignment/>
      <protection/>
    </xf>
    <xf numFmtId="0" fontId="19" fillId="0" borderId="11" xfId="46" applyFont="1" applyBorder="1">
      <alignment/>
      <protection/>
    </xf>
    <xf numFmtId="49" fontId="19" fillId="0" borderId="11" xfId="46" applyNumberFormat="1" applyFont="1" applyBorder="1" applyAlignment="1">
      <alignment horizontal="center"/>
      <protection/>
    </xf>
    <xf numFmtId="43" fontId="19" fillId="0" borderId="14" xfId="36" applyFont="1" applyFill="1" applyBorder="1" applyAlignment="1">
      <alignment/>
    </xf>
    <xf numFmtId="0" fontId="19" fillId="0" borderId="14" xfId="46" applyFont="1" applyFill="1" applyBorder="1">
      <alignment/>
      <protection/>
    </xf>
    <xf numFmtId="4" fontId="19" fillId="0" borderId="14" xfId="46" applyNumberFormat="1" applyFont="1" applyFill="1" applyBorder="1">
      <alignment/>
      <protection/>
    </xf>
    <xf numFmtId="4" fontId="19" fillId="0" borderId="14" xfId="46" applyNumberFormat="1" applyFont="1" applyFill="1" applyBorder="1" applyAlignment="1">
      <alignment horizontal="right"/>
      <protection/>
    </xf>
    <xf numFmtId="0" fontId="19" fillId="0" borderId="12" xfId="46" applyFont="1" applyBorder="1">
      <alignment/>
      <protection/>
    </xf>
    <xf numFmtId="49" fontId="19" fillId="0" borderId="12" xfId="38" applyNumberFormat="1" applyFont="1" applyBorder="1" applyAlignment="1">
      <alignment horizontal="center"/>
    </xf>
    <xf numFmtId="0" fontId="19" fillId="0" borderId="19" xfId="46" applyFont="1" applyFill="1" applyBorder="1">
      <alignment/>
      <protection/>
    </xf>
    <xf numFmtId="43" fontId="19" fillId="0" borderId="19" xfId="38" applyNumberFormat="1" applyFont="1" applyFill="1" applyBorder="1" applyAlignment="1">
      <alignment horizontal="right"/>
    </xf>
    <xf numFmtId="4" fontId="23" fillId="0" borderId="18" xfId="46" applyNumberFormat="1" applyFont="1" applyFill="1" applyBorder="1">
      <alignment/>
      <protection/>
    </xf>
    <xf numFmtId="4" fontId="23" fillId="0" borderId="21" xfId="46" applyNumberFormat="1" applyFont="1" applyFill="1" applyBorder="1">
      <alignment/>
      <protection/>
    </xf>
    <xf numFmtId="0" fontId="4" fillId="0" borderId="0" xfId="45" applyFont="1" applyFill="1" applyBorder="1" applyAlignment="1">
      <alignment horizontal="center"/>
      <protection/>
    </xf>
    <xf numFmtId="4" fontId="6" fillId="0" borderId="0" xfId="45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3" fontId="14" fillId="0" borderId="20" xfId="36" applyFont="1" applyBorder="1" applyAlignment="1">
      <alignment horizontal="center"/>
    </xf>
    <xf numFmtId="43" fontId="14" fillId="0" borderId="20" xfId="36" applyFont="1" applyBorder="1" applyAlignment="1">
      <alignment/>
    </xf>
    <xf numFmtId="43" fontId="14" fillId="0" borderId="14" xfId="36" applyFont="1" applyBorder="1" applyAlignment="1">
      <alignment horizontal="center"/>
    </xf>
    <xf numFmtId="43" fontId="14" fillId="0" borderId="14" xfId="36" applyFont="1" applyBorder="1" applyAlignment="1">
      <alignment/>
    </xf>
    <xf numFmtId="43" fontId="14" fillId="0" borderId="19" xfId="36" applyFont="1" applyBorder="1" applyAlignment="1">
      <alignment horizontal="center"/>
    </xf>
    <xf numFmtId="4" fontId="5" fillId="0" borderId="22" xfId="0" applyNumberFormat="1" applyFont="1" applyBorder="1" applyAlignment="1">
      <alignment/>
    </xf>
    <xf numFmtId="0" fontId="19" fillId="0" borderId="0" xfId="46" applyFont="1" applyBorder="1">
      <alignment/>
      <protection/>
    </xf>
    <xf numFmtId="0" fontId="17" fillId="0" borderId="23" xfId="46" applyFont="1" applyBorder="1" applyAlignment="1">
      <alignment horizontal="center"/>
      <protection/>
    </xf>
    <xf numFmtId="0" fontId="17" fillId="0" borderId="0" xfId="46" applyFont="1" applyBorder="1">
      <alignment/>
      <protection/>
    </xf>
    <xf numFmtId="0" fontId="21" fillId="0" borderId="0" xfId="46" applyFont="1" applyBorder="1">
      <alignment/>
      <protection/>
    </xf>
    <xf numFmtId="0" fontId="19" fillId="0" borderId="0" xfId="46" applyFont="1" applyFill="1" applyBorder="1">
      <alignment/>
      <protection/>
    </xf>
    <xf numFmtId="43" fontId="16" fillId="0" borderId="14" xfId="36" applyFont="1" applyFill="1" applyBorder="1" applyAlignment="1">
      <alignment/>
    </xf>
    <xf numFmtId="4" fontId="16" fillId="0" borderId="14" xfId="46" applyNumberFormat="1" applyFont="1" applyBorder="1">
      <alignment/>
      <protection/>
    </xf>
    <xf numFmtId="43" fontId="16" fillId="0" borderId="14" xfId="36" applyFont="1" applyBorder="1" applyAlignment="1">
      <alignment/>
    </xf>
    <xf numFmtId="0" fontId="18" fillId="0" borderId="0" xfId="46" applyFont="1" applyBorder="1">
      <alignment/>
      <protection/>
    </xf>
    <xf numFmtId="43" fontId="16" fillId="0" borderId="24" xfId="36" applyFont="1" applyFill="1" applyBorder="1" applyAlignment="1">
      <alignment/>
    </xf>
    <xf numFmtId="4" fontId="22" fillId="0" borderId="11" xfId="46" applyNumberFormat="1" applyFont="1" applyBorder="1">
      <alignment/>
      <protection/>
    </xf>
    <xf numFmtId="4" fontId="22" fillId="0" borderId="11" xfId="46" applyNumberFormat="1" applyFont="1" applyFill="1" applyBorder="1">
      <alignment/>
      <protection/>
    </xf>
    <xf numFmtId="4" fontId="16" fillId="0" borderId="0" xfId="46" applyNumberFormat="1" applyFont="1" applyFill="1" applyBorder="1">
      <alignment/>
      <protection/>
    </xf>
    <xf numFmtId="43" fontId="16" fillId="0" borderId="0" xfId="36" applyFont="1" applyBorder="1" applyAlignment="1">
      <alignment/>
    </xf>
    <xf numFmtId="43" fontId="16" fillId="0" borderId="0" xfId="36" applyFont="1" applyFill="1" applyBorder="1" applyAlignment="1">
      <alignment/>
    </xf>
    <xf numFmtId="43" fontId="16" fillId="0" borderId="0" xfId="36" applyFont="1" applyFill="1" applyBorder="1" applyAlignment="1">
      <alignment/>
    </xf>
    <xf numFmtId="4" fontId="16" fillId="0" borderId="0" xfId="46" applyNumberFormat="1" applyFont="1" applyBorder="1" applyAlignment="1">
      <alignment horizontal="right"/>
      <protection/>
    </xf>
    <xf numFmtId="4" fontId="16" fillId="0" borderId="18" xfId="46" applyNumberFormat="1" applyFont="1" applyBorder="1">
      <alignment/>
      <protection/>
    </xf>
    <xf numFmtId="0" fontId="16" fillId="0" borderId="23" xfId="46" applyFont="1" applyBorder="1">
      <alignment/>
      <protection/>
    </xf>
    <xf numFmtId="43" fontId="16" fillId="0" borderId="11" xfId="46" applyNumberFormat="1" applyFont="1" applyBorder="1">
      <alignment/>
      <protection/>
    </xf>
    <xf numFmtId="4" fontId="16" fillId="0" borderId="25" xfId="46" applyNumberFormat="1" applyFont="1" applyFill="1" applyBorder="1">
      <alignment/>
      <protection/>
    </xf>
    <xf numFmtId="0" fontId="16" fillId="0" borderId="0" xfId="46" applyFont="1" applyFill="1" applyAlignment="1">
      <alignment horizontal="center"/>
      <protection/>
    </xf>
    <xf numFmtId="0" fontId="16" fillId="0" borderId="0" xfId="0" applyFont="1" applyAlignment="1">
      <alignment/>
    </xf>
    <xf numFmtId="0" fontId="17" fillId="0" borderId="0" xfId="46" applyFont="1" applyAlignment="1">
      <alignment horizontal="center"/>
      <protection/>
    </xf>
    <xf numFmtId="0" fontId="17" fillId="0" borderId="26" xfId="46" applyFont="1" applyBorder="1" applyAlignment="1">
      <alignment horizontal="center"/>
      <protection/>
    </xf>
    <xf numFmtId="0" fontId="17" fillId="0" borderId="20" xfId="46" applyFont="1" applyBorder="1" applyAlignment="1">
      <alignment horizontal="center"/>
      <protection/>
    </xf>
    <xf numFmtId="0" fontId="23" fillId="0" borderId="26" xfId="46" applyFont="1" applyBorder="1" applyAlignment="1">
      <alignment horizontal="center"/>
      <protection/>
    </xf>
    <xf numFmtId="0" fontId="23" fillId="0" borderId="10" xfId="46" applyFont="1" applyBorder="1" applyAlignment="1">
      <alignment horizontal="center"/>
      <protection/>
    </xf>
    <xf numFmtId="0" fontId="23" fillId="0" borderId="27" xfId="46" applyFont="1" applyFill="1" applyBorder="1" applyAlignment="1">
      <alignment horizontal="center"/>
      <protection/>
    </xf>
    <xf numFmtId="0" fontId="23" fillId="0" borderId="10" xfId="46" applyFont="1" applyFill="1" applyBorder="1" applyAlignment="1">
      <alignment horizontal="center"/>
      <protection/>
    </xf>
    <xf numFmtId="0" fontId="23" fillId="0" borderId="16" xfId="46" applyFont="1" applyBorder="1" applyAlignment="1">
      <alignment horizontal="center"/>
      <protection/>
    </xf>
    <xf numFmtId="0" fontId="23" fillId="0" borderId="12" xfId="46" applyFont="1" applyBorder="1" applyAlignment="1">
      <alignment horizontal="center"/>
      <protection/>
    </xf>
    <xf numFmtId="0" fontId="23" fillId="0" borderId="28" xfId="46" applyFont="1" applyFill="1" applyBorder="1" applyAlignment="1">
      <alignment horizontal="center"/>
      <protection/>
    </xf>
    <xf numFmtId="0" fontId="23" fillId="0" borderId="12" xfId="46" applyFont="1" applyFill="1" applyBorder="1" applyAlignment="1">
      <alignment horizontal="center"/>
      <protection/>
    </xf>
    <xf numFmtId="0" fontId="19" fillId="0" borderId="0" xfId="46" applyFont="1" applyFill="1">
      <alignment/>
      <protection/>
    </xf>
    <xf numFmtId="0" fontId="19" fillId="0" borderId="0" xfId="46" applyFont="1" applyFill="1" applyAlignment="1">
      <alignment horizontal="center"/>
      <protection/>
    </xf>
    <xf numFmtId="4" fontId="23" fillId="0" borderId="0" xfId="46" applyNumberFormat="1" applyFont="1" applyFill="1" applyBorder="1">
      <alignment/>
      <protection/>
    </xf>
    <xf numFmtId="4" fontId="6" fillId="0" borderId="0" xfId="45" applyNumberFormat="1" applyFont="1" applyFill="1" applyBorder="1">
      <alignment/>
      <protection/>
    </xf>
    <xf numFmtId="0" fontId="24" fillId="0" borderId="13" xfId="45" applyFont="1" applyFill="1" applyBorder="1">
      <alignment/>
      <protection/>
    </xf>
    <xf numFmtId="3" fontId="6" fillId="0" borderId="17" xfId="45" applyNumberFormat="1" applyFont="1" applyFill="1" applyBorder="1">
      <alignment/>
      <protection/>
    </xf>
    <xf numFmtId="4" fontId="6" fillId="0" borderId="17" xfId="45" applyNumberFormat="1" applyFont="1" applyFill="1" applyBorder="1">
      <alignment/>
      <protection/>
    </xf>
    <xf numFmtId="0" fontId="4" fillId="3" borderId="29" xfId="45" applyFont="1" applyFill="1" applyBorder="1" applyAlignment="1">
      <alignment horizontal="center"/>
      <protection/>
    </xf>
    <xf numFmtId="0" fontId="6" fillId="3" borderId="17" xfId="45" applyFont="1" applyFill="1" applyBorder="1" applyAlignment="1">
      <alignment horizontal="center"/>
      <protection/>
    </xf>
    <xf numFmtId="3" fontId="13" fillId="3" borderId="11" xfId="45" applyNumberFormat="1" applyFont="1" applyFill="1" applyBorder="1">
      <alignment/>
      <protection/>
    </xf>
    <xf numFmtId="4" fontId="13" fillId="3" borderId="11" xfId="45" applyNumberFormat="1" applyFont="1" applyFill="1" applyBorder="1">
      <alignment/>
      <protection/>
    </xf>
    <xf numFmtId="0" fontId="12" fillId="0" borderId="10" xfId="45" applyFont="1" applyFill="1" applyBorder="1" applyAlignment="1">
      <alignment horizontal="left"/>
      <protection/>
    </xf>
    <xf numFmtId="3" fontId="6" fillId="0" borderId="10" xfId="45" applyNumberFormat="1" applyFont="1" applyFill="1" applyBorder="1">
      <alignment/>
      <protection/>
    </xf>
    <xf numFmtId="0" fontId="25" fillId="0" borderId="11" xfId="45" applyFont="1" applyFill="1" applyBorder="1" applyAlignment="1">
      <alignment horizontal="left"/>
      <protection/>
    </xf>
    <xf numFmtId="3" fontId="6" fillId="0" borderId="11" xfId="45" applyNumberFormat="1" applyFont="1" applyFill="1" applyBorder="1">
      <alignment/>
      <protection/>
    </xf>
    <xf numFmtId="0" fontId="24" fillId="0" borderId="11" xfId="45" applyFont="1" applyFill="1" applyBorder="1" applyAlignment="1">
      <alignment horizontal="left"/>
      <protection/>
    </xf>
    <xf numFmtId="43" fontId="13" fillId="3" borderId="17" xfId="45" applyNumberFormat="1" applyFont="1" applyFill="1" applyBorder="1" applyAlignment="1">
      <alignment/>
      <protection/>
    </xf>
    <xf numFmtId="0" fontId="14" fillId="0" borderId="26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4" fillId="0" borderId="19" xfId="36" applyFont="1" applyBorder="1" applyAlignment="1">
      <alignment/>
    </xf>
    <xf numFmtId="4" fontId="14" fillId="0" borderId="12" xfId="0" applyNumberFormat="1" applyFont="1" applyBorder="1" applyAlignment="1">
      <alignment/>
    </xf>
    <xf numFmtId="43" fontId="16" fillId="0" borderId="0" xfId="36" applyFont="1" applyBorder="1" applyAlignment="1">
      <alignment horizontal="center"/>
    </xf>
    <xf numFmtId="43" fontId="16" fillId="0" borderId="18" xfId="36" applyFont="1" applyBorder="1" applyAlignment="1">
      <alignment/>
    </xf>
    <xf numFmtId="43" fontId="16" fillId="0" borderId="23" xfId="36" applyFont="1" applyBorder="1" applyAlignment="1">
      <alignment horizontal="center"/>
    </xf>
    <xf numFmtId="43" fontId="16" fillId="0" borderId="23" xfId="36" applyFont="1" applyBorder="1" applyAlignment="1">
      <alignment/>
    </xf>
    <xf numFmtId="0" fontId="26" fillId="0" borderId="0" xfId="46" applyFont="1">
      <alignment/>
      <protection/>
    </xf>
    <xf numFmtId="0" fontId="17" fillId="0" borderId="0" xfId="46" applyFont="1" applyAlignment="1">
      <alignment horizontal="center"/>
      <protection/>
    </xf>
    <xf numFmtId="0" fontId="17" fillId="0" borderId="28" xfId="46" applyFont="1" applyBorder="1" applyAlignment="1">
      <alignment horizontal="center"/>
      <protection/>
    </xf>
    <xf numFmtId="0" fontId="5" fillId="0" borderId="0" xfId="45" applyFont="1" applyFill="1" applyAlignment="1">
      <alignment horizontal="left"/>
      <protection/>
    </xf>
    <xf numFmtId="0" fontId="5" fillId="0" borderId="0" xfId="45" applyFont="1" applyFill="1" applyAlignment="1">
      <alignment horizontal="center"/>
      <protection/>
    </xf>
    <xf numFmtId="0" fontId="5" fillId="0" borderId="28" xfId="45" applyFont="1" applyFill="1" applyBorder="1" applyAlignment="1">
      <alignment horizontal="center"/>
      <protection/>
    </xf>
    <xf numFmtId="0" fontId="13" fillId="3" borderId="17" xfId="45" applyFont="1" applyFill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17" fillId="0" borderId="26" xfId="46" applyFont="1" applyBorder="1" applyAlignment="1">
      <alignment horizontal="center"/>
      <protection/>
    </xf>
    <xf numFmtId="0" fontId="17" fillId="0" borderId="27" xfId="46" applyFont="1" applyBorder="1" applyAlignment="1">
      <alignment horizontal="center"/>
      <protection/>
    </xf>
    <xf numFmtId="0" fontId="17" fillId="0" borderId="20" xfId="46" applyFont="1" applyBorder="1" applyAlignment="1">
      <alignment horizontal="center"/>
      <protection/>
    </xf>
    <xf numFmtId="0" fontId="17" fillId="0" borderId="26" xfId="46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29" xfId="46" applyFont="1" applyBorder="1" applyAlignment="1">
      <alignment horizontal="center"/>
      <protection/>
    </xf>
    <xf numFmtId="0" fontId="17" fillId="0" borderId="30" xfId="46" applyFont="1" applyBorder="1" applyAlignment="1">
      <alignment horizontal="center"/>
      <protection/>
    </xf>
    <xf numFmtId="0" fontId="17" fillId="0" borderId="15" xfId="46" applyFont="1" applyBorder="1" applyAlignment="1">
      <alignment horizontal="center"/>
      <protection/>
    </xf>
    <xf numFmtId="0" fontId="17" fillId="0" borderId="10" xfId="46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6" fillId="0" borderId="0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12;&#3629;_&#3585;&#3629;&#3591;&#3588;&#3621;&#3633;&#3591;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56;&#3634;&#3618;&#3611;&#3637;%202560\&#3611;&#3636;&#3604;&#3591;&#3610;&#3648;&#3604;&#3639;&#3629;&#3609;%20%20%20(&#3607;&#3635;&#3607;&#3640;&#3585;&#3626;&#3636;&#3609;&#3648;&#3604;&#3639;&#3629;&#3609;)\&#3626;&#3656;&#3591;&#3629;&#3635;&#3648;&#3616;&#3629;\2.%20&#3619;&#3634;&#3618;&#3591;&#3634;&#3609;&#3611;&#3619;&#3632;&#3585;&#3629;&#3610;&#3591;&#3610;&#3607;&#3604;&#3621;&#3629;&#3591;%20&#3619;&#3633;&#3610;-&#3592;&#3634;&#3618;(&#3627;&#3617;&#3634;&#3618;&#3648;&#3627;&#3605;&#3640;%20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12;&#3629;_&#3585;&#3629;&#3591;&#3588;&#3621;&#3633;&#3591;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56;&#3634;&#3618;&#3611;&#3637;%202560\&#3611;&#3636;&#3604;&#3591;&#3610;&#3648;&#3604;&#3639;&#3629;&#3609;%20%20%20(&#3607;&#3635;&#3607;&#3640;&#3585;&#3626;&#3636;&#3609;&#3648;&#3604;&#3639;&#3629;&#3609;)\&#3626;&#3656;&#3591;&#3629;&#3635;&#3648;&#3616;&#3629;\3.%20&#3648;&#3591;&#3636;&#3609;&#3619;&#3633;&#3610;&#3613;&#3634;&#3585;%20(&#3627;&#3617;&#3634;&#3618;&#3648;&#3627;&#3605;&#3640;%2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</sheetNames>
    <sheetDataSet>
      <sheetData sheetId="4">
        <row r="10">
          <cell r="G10">
            <v>240539.58</v>
          </cell>
        </row>
        <row r="18">
          <cell r="G18">
            <v>62544</v>
          </cell>
        </row>
        <row r="23">
          <cell r="G23">
            <v>0</v>
          </cell>
        </row>
        <row r="28">
          <cell r="G28">
            <v>6220</v>
          </cell>
        </row>
        <row r="40">
          <cell r="G40">
            <v>2563972.61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ณ.2 ธ.ค."/>
    </sheetNames>
    <sheetDataSet>
      <sheetData sheetId="3">
        <row r="9">
          <cell r="F9">
            <v>699487.7</v>
          </cell>
        </row>
        <row r="10">
          <cell r="F10">
            <v>5029.95</v>
          </cell>
        </row>
        <row r="11">
          <cell r="F11">
            <v>976.2299999999996</v>
          </cell>
        </row>
        <row r="12">
          <cell r="F12">
            <v>5612.9</v>
          </cell>
        </row>
        <row r="13">
          <cell r="F13">
            <v>0</v>
          </cell>
        </row>
        <row r="14">
          <cell r="F14">
            <v>12975</v>
          </cell>
        </row>
        <row r="15">
          <cell r="F15">
            <v>0.5300000000006548</v>
          </cell>
        </row>
        <row r="16">
          <cell r="F16">
            <v>1761353.36</v>
          </cell>
        </row>
        <row r="17">
          <cell r="F17">
            <v>69651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zoomScale="95" zoomScaleSheetLayoutView="95" zoomScalePageLayoutView="0" workbookViewId="0" topLeftCell="A1">
      <selection activeCell="A1" sqref="A1:D27"/>
    </sheetView>
  </sheetViews>
  <sheetFormatPr defaultColWidth="9.140625" defaultRowHeight="15"/>
  <cols>
    <col min="1" max="1" width="54.8515625" style="7" customWidth="1"/>
    <col min="2" max="2" width="8.421875" style="12" customWidth="1"/>
    <col min="3" max="4" width="13.421875" style="7" customWidth="1"/>
    <col min="5" max="5" width="28.00390625" style="0" customWidth="1"/>
  </cols>
  <sheetData>
    <row r="1" spans="1:4" ht="21">
      <c r="A1" s="181" t="s">
        <v>0</v>
      </c>
      <c r="B1" s="181"/>
      <c r="C1" s="181"/>
      <c r="D1" s="181"/>
    </row>
    <row r="2" spans="1:4" ht="21">
      <c r="A2" s="181" t="s">
        <v>10</v>
      </c>
      <c r="B2" s="181"/>
      <c r="C2" s="181"/>
      <c r="D2" s="181"/>
    </row>
    <row r="3" spans="1:4" ht="21">
      <c r="A3" s="182" t="s">
        <v>200</v>
      </c>
      <c r="B3" s="182"/>
      <c r="C3" s="182"/>
      <c r="D3" s="182"/>
    </row>
    <row r="4" spans="1:4" ht="18.75">
      <c r="A4" s="143" t="s">
        <v>1</v>
      </c>
      <c r="B4" s="144" t="s">
        <v>2</v>
      </c>
      <c r="C4" s="145" t="s">
        <v>3</v>
      </c>
      <c r="D4" s="146" t="s">
        <v>4</v>
      </c>
    </row>
    <row r="5" spans="1:4" ht="18.75">
      <c r="A5" s="147"/>
      <c r="B5" s="148" t="s">
        <v>5</v>
      </c>
      <c r="C5" s="149" t="s">
        <v>6</v>
      </c>
      <c r="D5" s="150" t="s">
        <v>6</v>
      </c>
    </row>
    <row r="6" spans="1:4" ht="18.75">
      <c r="A6" s="91" t="s">
        <v>7</v>
      </c>
      <c r="B6" s="92" t="s">
        <v>201</v>
      </c>
      <c r="C6" s="93"/>
      <c r="D6" s="94"/>
    </row>
    <row r="7" spans="1:4" ht="18.75">
      <c r="A7" s="95" t="s">
        <v>14</v>
      </c>
      <c r="B7" s="96" t="s">
        <v>202</v>
      </c>
      <c r="C7" s="97">
        <v>36339151.84</v>
      </c>
      <c r="D7" s="98"/>
    </row>
    <row r="8" spans="1:4" ht="18.75">
      <c r="A8" s="95" t="s">
        <v>15</v>
      </c>
      <c r="B8" s="96" t="s">
        <v>202</v>
      </c>
      <c r="C8" s="97">
        <v>16370489.47</v>
      </c>
      <c r="D8" s="98"/>
    </row>
    <row r="9" spans="1:4" ht="18.75">
      <c r="A9" s="95" t="s">
        <v>16</v>
      </c>
      <c r="B9" s="96" t="s">
        <v>202</v>
      </c>
      <c r="C9" s="97">
        <v>18353.36</v>
      </c>
      <c r="D9" s="98"/>
    </row>
    <row r="10" spans="1:4" ht="18.75">
      <c r="A10" s="95" t="s">
        <v>17</v>
      </c>
      <c r="B10" s="96" t="s">
        <v>202</v>
      </c>
      <c r="C10" s="97">
        <v>885.23</v>
      </c>
      <c r="D10" s="98"/>
    </row>
    <row r="11" spans="1:4" ht="18.75">
      <c r="A11" s="95" t="s">
        <v>18</v>
      </c>
      <c r="B11" s="96" t="s">
        <v>202</v>
      </c>
      <c r="C11" s="97">
        <v>11370273.55</v>
      </c>
      <c r="D11" s="98"/>
    </row>
    <row r="12" spans="1:4" ht="18.75">
      <c r="A12" s="95" t="s">
        <v>19</v>
      </c>
      <c r="B12" s="96" t="s">
        <v>202</v>
      </c>
      <c r="C12" s="97">
        <v>7719995.81</v>
      </c>
      <c r="D12" s="98"/>
    </row>
    <row r="13" spans="1:4" ht="18.75">
      <c r="A13" s="95" t="s">
        <v>20</v>
      </c>
      <c r="B13" s="96" t="s">
        <v>203</v>
      </c>
      <c r="C13" s="97"/>
      <c r="D13" s="98"/>
    </row>
    <row r="14" spans="1:5" ht="18.75">
      <c r="A14" s="95" t="s">
        <v>106</v>
      </c>
      <c r="B14" s="96" t="s">
        <v>204</v>
      </c>
      <c r="C14" s="97">
        <v>483510</v>
      </c>
      <c r="D14" s="98"/>
      <c r="E14" s="1">
        <f>SUM(C7:C14)</f>
        <v>72302659.26</v>
      </c>
    </row>
    <row r="15" spans="1:5" ht="18.75">
      <c r="A15" s="95" t="s">
        <v>21</v>
      </c>
      <c r="B15" s="96" t="s">
        <v>205</v>
      </c>
      <c r="C15" s="99">
        <v>1600000</v>
      </c>
      <c r="D15" s="99"/>
      <c r="E15" s="1"/>
    </row>
    <row r="16" spans="1:4" ht="18.75">
      <c r="A16" s="95" t="s">
        <v>22</v>
      </c>
      <c r="B16" s="96" t="s">
        <v>205</v>
      </c>
      <c r="C16" s="99">
        <v>143000</v>
      </c>
      <c r="D16" s="99"/>
    </row>
    <row r="17" spans="1:4" ht="18.75">
      <c r="A17" s="95" t="s">
        <v>11</v>
      </c>
      <c r="B17" s="96" t="s">
        <v>206</v>
      </c>
      <c r="C17" s="99">
        <v>21833173.85</v>
      </c>
      <c r="D17" s="99"/>
    </row>
    <row r="18" spans="1:4" ht="18.75">
      <c r="A18" s="95" t="s">
        <v>107</v>
      </c>
      <c r="B18" s="96" t="s">
        <v>173</v>
      </c>
      <c r="C18" s="99">
        <v>291.39</v>
      </c>
      <c r="D18" s="99"/>
    </row>
    <row r="19" spans="1:4" ht="18.75">
      <c r="A19" s="95" t="s">
        <v>207</v>
      </c>
      <c r="B19" s="96" t="s">
        <v>208</v>
      </c>
      <c r="C19" s="99">
        <v>28060</v>
      </c>
      <c r="D19" s="99"/>
    </row>
    <row r="20" spans="1:4" ht="18.75">
      <c r="A20" s="95" t="s">
        <v>8</v>
      </c>
      <c r="B20" s="96" t="s">
        <v>199</v>
      </c>
      <c r="C20" s="98" t="s">
        <v>108</v>
      </c>
      <c r="D20" s="99">
        <v>29752005.26</v>
      </c>
    </row>
    <row r="21" spans="1:4" ht="18.75">
      <c r="A21" s="95" t="s">
        <v>9</v>
      </c>
      <c r="B21" s="96" t="s">
        <v>209</v>
      </c>
      <c r="C21" s="98"/>
      <c r="D21" s="99">
        <v>25705038.26</v>
      </c>
    </row>
    <row r="22" spans="1:4" ht="18.75">
      <c r="A22" s="95" t="s">
        <v>12</v>
      </c>
      <c r="B22" s="96" t="s">
        <v>210</v>
      </c>
      <c r="C22" s="98"/>
      <c r="D22" s="100">
        <v>36831501.16</v>
      </c>
    </row>
    <row r="23" spans="1:4" ht="18.75">
      <c r="A23" s="95" t="s">
        <v>13</v>
      </c>
      <c r="B23" s="96" t="s">
        <v>211</v>
      </c>
      <c r="C23" s="98"/>
      <c r="D23" s="100">
        <v>2554152.07</v>
      </c>
    </row>
    <row r="24" spans="1:4" ht="18.75">
      <c r="A24" s="95" t="s">
        <v>23</v>
      </c>
      <c r="B24" s="96" t="s">
        <v>176</v>
      </c>
      <c r="C24" s="99"/>
      <c r="D24" s="99">
        <v>1064487.75</v>
      </c>
    </row>
    <row r="25" spans="1:4" ht="18.75">
      <c r="A25" s="101"/>
      <c r="B25" s="102"/>
      <c r="C25" s="103"/>
      <c r="D25" s="104"/>
    </row>
    <row r="26" spans="1:4" ht="19.5" thickBot="1">
      <c r="A26" s="63"/>
      <c r="B26" s="62"/>
      <c r="C26" s="105">
        <f>SUM(C6:C25)</f>
        <v>95907184.50000001</v>
      </c>
      <c r="D26" s="106">
        <f>SUM(D20:D25)</f>
        <v>95907184.5</v>
      </c>
    </row>
    <row r="27" spans="1:4" ht="19.5" thickTop="1">
      <c r="A27" s="151"/>
      <c r="B27" s="152"/>
      <c r="C27" s="153"/>
      <c r="D27" s="153"/>
    </row>
    <row r="28" spans="1:4" s="8" customFormat="1" ht="19.5">
      <c r="A28" s="4"/>
      <c r="B28" s="4"/>
      <c r="C28" s="5"/>
      <c r="D28" s="3"/>
    </row>
    <row r="29" spans="1:4" s="8" customFormat="1" ht="19.5">
      <c r="A29" s="2"/>
      <c r="B29" s="4"/>
      <c r="C29" s="2"/>
      <c r="D29" s="3"/>
    </row>
    <row r="30" spans="1:4" s="8" customFormat="1" ht="19.5">
      <c r="A30" s="2"/>
      <c r="B30" s="4"/>
      <c r="C30" s="2"/>
      <c r="D30" s="3"/>
    </row>
    <row r="31" spans="1:4" s="8" customFormat="1" ht="19.5">
      <c r="A31" s="2"/>
      <c r="B31" s="4"/>
      <c r="C31" s="2"/>
      <c r="D31" s="3"/>
    </row>
    <row r="32" spans="1:4" s="8" customFormat="1" ht="14.25">
      <c r="A32" s="9"/>
      <c r="B32" s="10"/>
      <c r="C32" s="9"/>
      <c r="D32" s="9"/>
    </row>
    <row r="33" spans="1:4" s="8" customFormat="1" ht="14.25">
      <c r="A33" s="9"/>
      <c r="B33" s="10"/>
      <c r="C33" s="9"/>
      <c r="D33" s="9"/>
    </row>
    <row r="34" spans="1:4" s="8" customFormat="1" ht="14.25">
      <c r="A34" s="9"/>
      <c r="B34" s="10"/>
      <c r="C34" s="9"/>
      <c r="D34" s="9"/>
    </row>
    <row r="42" spans="1:4" ht="14.25">
      <c r="A42" s="3"/>
      <c r="B42" s="11"/>
      <c r="C42" s="3"/>
      <c r="D42" s="3"/>
    </row>
    <row r="43" spans="1:4" ht="14.25">
      <c r="A43" s="3"/>
      <c r="B43" s="11"/>
      <c r="C43" s="3"/>
      <c r="D43" s="3"/>
    </row>
    <row r="44" spans="1:4" ht="14.25">
      <c r="A44" s="3"/>
      <c r="B44" s="11"/>
      <c r="C44" s="3"/>
      <c r="D44" s="3"/>
    </row>
    <row r="45" spans="1:4" ht="14.25">
      <c r="A45" s="6"/>
      <c r="B45" s="11"/>
      <c r="C45" s="3"/>
      <c r="D45" s="3"/>
    </row>
  </sheetData>
  <sheetProtection/>
  <mergeCells count="3">
    <mergeCell ref="A1:D1"/>
    <mergeCell ref="A2:D2"/>
    <mergeCell ref="A3:D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64">
      <selection activeCell="A9" sqref="A9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3" width="13.421875" style="0" customWidth="1"/>
    <col min="4" max="4" width="15.00390625" style="0" customWidth="1"/>
  </cols>
  <sheetData>
    <row r="1" spans="1:4" ht="21">
      <c r="A1" s="183" t="s">
        <v>90</v>
      </c>
      <c r="B1" s="183"/>
      <c r="C1" s="183"/>
      <c r="D1" s="183"/>
    </row>
    <row r="2" spans="1:4" ht="21">
      <c r="A2" s="184" t="s">
        <v>62</v>
      </c>
      <c r="B2" s="184"/>
      <c r="C2" s="184"/>
      <c r="D2" s="184"/>
    </row>
    <row r="3" spans="1:4" ht="21">
      <c r="A3" s="185" t="s">
        <v>212</v>
      </c>
      <c r="B3" s="185"/>
      <c r="C3" s="185"/>
      <c r="D3" s="185"/>
    </row>
    <row r="4" spans="1:4" ht="19.5">
      <c r="A4" s="15" t="s">
        <v>1</v>
      </c>
      <c r="B4" s="15" t="s">
        <v>63</v>
      </c>
      <c r="C4" s="15" t="s">
        <v>41</v>
      </c>
      <c r="D4" s="16" t="s">
        <v>91</v>
      </c>
    </row>
    <row r="5" spans="1:4" ht="19.5">
      <c r="A5" s="17"/>
      <c r="B5" s="18"/>
      <c r="C5" s="19" t="s">
        <v>64</v>
      </c>
      <c r="D5" s="20"/>
    </row>
    <row r="6" spans="1:4" ht="19.5">
      <c r="A6" s="21" t="s">
        <v>65</v>
      </c>
      <c r="B6" s="39">
        <v>41000000</v>
      </c>
      <c r="C6" s="22"/>
      <c r="D6" s="23"/>
    </row>
    <row r="7" spans="1:4" ht="19.5">
      <c r="A7" s="24" t="s">
        <v>92</v>
      </c>
      <c r="B7" s="25" t="s">
        <v>109</v>
      </c>
      <c r="C7" s="22"/>
      <c r="D7" s="23"/>
    </row>
    <row r="8" spans="1:4" ht="19.5">
      <c r="A8" s="26" t="s">
        <v>66</v>
      </c>
      <c r="B8" s="25" t="s">
        <v>110</v>
      </c>
      <c r="C8" s="27">
        <v>500000</v>
      </c>
      <c r="D8" s="23">
        <v>268441.58</v>
      </c>
    </row>
    <row r="9" spans="1:4" ht="19.5">
      <c r="A9" s="26" t="s">
        <v>67</v>
      </c>
      <c r="B9" s="25" t="s">
        <v>111</v>
      </c>
      <c r="C9" s="27">
        <v>150000</v>
      </c>
      <c r="D9" s="23">
        <v>100687</v>
      </c>
    </row>
    <row r="10" spans="1:4" ht="19.5">
      <c r="A10" s="26" t="s">
        <v>68</v>
      </c>
      <c r="B10" s="25" t="s">
        <v>112</v>
      </c>
      <c r="C10" s="27">
        <v>170000</v>
      </c>
      <c r="D10" s="23">
        <v>82293</v>
      </c>
    </row>
    <row r="11" spans="1:4" ht="19.5">
      <c r="A11" s="28" t="s">
        <v>69</v>
      </c>
      <c r="B11" s="18"/>
      <c r="C11" s="29">
        <f>SUM(C8:C10)</f>
        <v>820000</v>
      </c>
      <c r="D11" s="30">
        <f>SUM(D8:D10)</f>
        <v>451421.58</v>
      </c>
    </row>
    <row r="12" spans="1:4" ht="19.5">
      <c r="A12" s="21" t="s">
        <v>70</v>
      </c>
      <c r="B12" s="25" t="s">
        <v>113</v>
      </c>
      <c r="C12" s="31"/>
      <c r="D12" s="23"/>
    </row>
    <row r="13" spans="1:4" ht="19.5">
      <c r="A13" s="26" t="s">
        <v>98</v>
      </c>
      <c r="B13" s="25" t="s">
        <v>114</v>
      </c>
      <c r="C13" s="32">
        <v>500000</v>
      </c>
      <c r="D13" s="23">
        <v>173260</v>
      </c>
    </row>
    <row r="14" spans="1:4" ht="19.5">
      <c r="A14" s="26" t="s">
        <v>71</v>
      </c>
      <c r="B14" s="25" t="s">
        <v>115</v>
      </c>
      <c r="C14" s="32">
        <v>5000</v>
      </c>
      <c r="D14" s="23">
        <v>2900</v>
      </c>
    </row>
    <row r="15" spans="1:4" ht="19.5">
      <c r="A15" s="26" t="s">
        <v>72</v>
      </c>
      <c r="B15" s="25" t="s">
        <v>116</v>
      </c>
      <c r="C15" s="32">
        <v>150000</v>
      </c>
      <c r="D15" s="23"/>
    </row>
    <row r="16" spans="1:4" ht="19.5">
      <c r="A16" s="26" t="s">
        <v>73</v>
      </c>
      <c r="B16" s="25" t="s">
        <v>117</v>
      </c>
      <c r="C16" s="32">
        <v>70000</v>
      </c>
      <c r="D16" s="23">
        <v>44400</v>
      </c>
    </row>
    <row r="17" spans="1:4" ht="19.5">
      <c r="A17" s="26" t="s">
        <v>74</v>
      </c>
      <c r="B17" s="25" t="s">
        <v>118</v>
      </c>
      <c r="C17" s="32">
        <v>2000</v>
      </c>
      <c r="D17" s="23">
        <v>570</v>
      </c>
    </row>
    <row r="18" spans="1:4" ht="19.5">
      <c r="A18" s="26" t="s">
        <v>75</v>
      </c>
      <c r="B18" s="25" t="s">
        <v>119</v>
      </c>
      <c r="C18" s="32">
        <v>8000</v>
      </c>
      <c r="D18" s="23">
        <v>8643</v>
      </c>
    </row>
    <row r="19" spans="1:4" ht="19.5">
      <c r="A19" s="28" t="s">
        <v>69</v>
      </c>
      <c r="B19" s="18"/>
      <c r="C19" s="29">
        <f>SUM(C13:C18)</f>
        <v>735000</v>
      </c>
      <c r="D19" s="30">
        <f>SUM(D13:D18)</f>
        <v>229773</v>
      </c>
    </row>
    <row r="20" spans="1:4" ht="19.5">
      <c r="A20" s="21" t="s">
        <v>93</v>
      </c>
      <c r="B20" s="25" t="s">
        <v>120</v>
      </c>
      <c r="C20" s="22"/>
      <c r="D20" s="23"/>
    </row>
    <row r="21" spans="1:4" ht="19.5">
      <c r="A21" s="26" t="s">
        <v>76</v>
      </c>
      <c r="B21" s="25" t="s">
        <v>121</v>
      </c>
      <c r="C21" s="32">
        <v>250000</v>
      </c>
      <c r="D21" s="23">
        <v>143550</v>
      </c>
    </row>
    <row r="22" spans="1:4" ht="19.5">
      <c r="A22" s="26" t="s">
        <v>77</v>
      </c>
      <c r="B22" s="25" t="s">
        <v>122</v>
      </c>
      <c r="C22" s="32">
        <v>350000</v>
      </c>
      <c r="D22" s="23">
        <v>119946.82</v>
      </c>
    </row>
    <row r="23" spans="1:4" ht="19.5">
      <c r="A23" s="26" t="s">
        <v>78</v>
      </c>
      <c r="B23" s="25" t="s">
        <v>123</v>
      </c>
      <c r="C23" s="33">
        <v>1000</v>
      </c>
      <c r="D23" s="23"/>
    </row>
    <row r="24" spans="1:4" ht="19.5">
      <c r="A24" s="28" t="s">
        <v>69</v>
      </c>
      <c r="B24" s="18"/>
      <c r="C24" s="34">
        <f>SUM(C21:C23)</f>
        <v>601000</v>
      </c>
      <c r="D24" s="35">
        <f>SUM(D21:D23)</f>
        <v>263496.82</v>
      </c>
    </row>
    <row r="25" spans="1:4" ht="19.5">
      <c r="A25" s="36" t="s">
        <v>79</v>
      </c>
      <c r="B25" s="25" t="s">
        <v>124</v>
      </c>
      <c r="C25" s="22"/>
      <c r="D25" s="23"/>
    </row>
    <row r="26" spans="1:4" ht="19.5">
      <c r="A26" s="26" t="s">
        <v>80</v>
      </c>
      <c r="B26" s="25" t="s">
        <v>125</v>
      </c>
      <c r="C26" s="32">
        <v>3000</v>
      </c>
      <c r="D26" s="23"/>
    </row>
    <row r="27" spans="1:4" ht="19.5">
      <c r="A27" s="26" t="s">
        <v>126</v>
      </c>
      <c r="B27" s="25" t="s">
        <v>127</v>
      </c>
      <c r="C27" s="32">
        <v>400000</v>
      </c>
      <c r="D27" s="23">
        <v>4000</v>
      </c>
    </row>
    <row r="28" spans="1:4" ht="19.5">
      <c r="A28" s="26" t="s">
        <v>128</v>
      </c>
      <c r="B28" s="25" t="s">
        <v>129</v>
      </c>
      <c r="C28" s="32">
        <v>30000</v>
      </c>
      <c r="D28" s="23">
        <v>12320</v>
      </c>
    </row>
    <row r="29" spans="1:4" ht="19.5">
      <c r="A29" s="28" t="s">
        <v>69</v>
      </c>
      <c r="B29" s="18"/>
      <c r="C29" s="29">
        <f>SUM(C26:C28)</f>
        <v>433000</v>
      </c>
      <c r="D29" s="30">
        <f>SUM(D26:D28)</f>
        <v>16320</v>
      </c>
    </row>
    <row r="30" spans="1:4" ht="19.5">
      <c r="A30" s="36" t="s">
        <v>81</v>
      </c>
      <c r="B30" s="18">
        <v>42000000</v>
      </c>
      <c r="C30" s="37"/>
      <c r="D30" s="38"/>
    </row>
    <row r="31" spans="1:4" ht="19.5">
      <c r="A31" s="36" t="s">
        <v>94</v>
      </c>
      <c r="B31" s="25" t="s">
        <v>130</v>
      </c>
      <c r="C31" s="37"/>
      <c r="D31" s="38"/>
    </row>
    <row r="32" spans="1:4" ht="19.5">
      <c r="A32" s="26" t="s">
        <v>82</v>
      </c>
      <c r="B32" s="25" t="s">
        <v>131</v>
      </c>
      <c r="C32" s="32">
        <v>9000000</v>
      </c>
      <c r="D32" s="23">
        <v>3040639.41</v>
      </c>
    </row>
    <row r="33" spans="1:4" ht="19.5">
      <c r="A33" s="26" t="s">
        <v>99</v>
      </c>
      <c r="B33" s="25" t="s">
        <v>132</v>
      </c>
      <c r="C33" s="32">
        <v>5000000</v>
      </c>
      <c r="D33" s="23">
        <v>2113458.96</v>
      </c>
    </row>
    <row r="34" spans="1:4" ht="19.5">
      <c r="A34" s="26" t="s">
        <v>100</v>
      </c>
      <c r="B34" s="25" t="s">
        <v>133</v>
      </c>
      <c r="C34" s="32">
        <v>2600000</v>
      </c>
      <c r="D34" s="23">
        <v>1042565.31</v>
      </c>
    </row>
    <row r="35" spans="1:4" ht="19.5">
      <c r="A35" s="26" t="s">
        <v>83</v>
      </c>
      <c r="B35" s="25" t="s">
        <v>134</v>
      </c>
      <c r="C35" s="32">
        <v>4600000</v>
      </c>
      <c r="D35" s="23">
        <v>2505342.17</v>
      </c>
    </row>
    <row r="36" spans="1:4" ht="19.5">
      <c r="A36" s="26" t="s">
        <v>84</v>
      </c>
      <c r="B36" s="25" t="s">
        <v>135</v>
      </c>
      <c r="C36" s="32">
        <v>70000</v>
      </c>
      <c r="D36" s="23">
        <v>24568.63</v>
      </c>
    </row>
    <row r="37" spans="1:4" ht="19.5">
      <c r="A37" s="26" t="s">
        <v>85</v>
      </c>
      <c r="B37" s="25" t="s">
        <v>136</v>
      </c>
      <c r="C37" s="32">
        <v>130000</v>
      </c>
      <c r="D37" s="23">
        <v>38340.58</v>
      </c>
    </row>
    <row r="38" spans="1:4" ht="19.5">
      <c r="A38" s="26" t="s">
        <v>86</v>
      </c>
      <c r="B38" s="25" t="s">
        <v>137</v>
      </c>
      <c r="C38" s="32">
        <v>1300000</v>
      </c>
      <c r="D38" s="23">
        <v>505436</v>
      </c>
    </row>
    <row r="39" spans="1:4" ht="19.5">
      <c r="A39" s="26" t="s">
        <v>87</v>
      </c>
      <c r="B39" s="25" t="s">
        <v>138</v>
      </c>
      <c r="C39" s="32">
        <v>90000</v>
      </c>
      <c r="D39" s="23"/>
    </row>
    <row r="40" spans="1:4" ht="19.5">
      <c r="A40" s="26" t="s">
        <v>139</v>
      </c>
      <c r="B40" s="25" t="s">
        <v>140</v>
      </c>
      <c r="C40" s="32">
        <v>200000</v>
      </c>
      <c r="D40" s="41">
        <v>55257.84</v>
      </c>
    </row>
    <row r="41" spans="1:4" ht="19.5">
      <c r="A41" s="46"/>
      <c r="B41" s="19"/>
      <c r="C41" s="29">
        <f>SUM(C32:C40)</f>
        <v>22990000</v>
      </c>
      <c r="D41" s="30">
        <f>SUM(D32:D40)</f>
        <v>9325608.9</v>
      </c>
    </row>
    <row r="42" spans="1:4" ht="19.5">
      <c r="A42" s="42"/>
      <c r="B42" s="42"/>
      <c r="C42" s="43"/>
      <c r="D42" s="154"/>
    </row>
    <row r="43" spans="1:4" ht="19.5">
      <c r="A43" s="42"/>
      <c r="B43" s="42"/>
      <c r="C43" s="43"/>
      <c r="D43" s="154"/>
    </row>
    <row r="44" spans="1:4" ht="19.5">
      <c r="A44" s="42"/>
      <c r="B44" s="42" t="s">
        <v>55</v>
      </c>
      <c r="C44" s="43"/>
      <c r="D44" s="44"/>
    </row>
    <row r="45" spans="1:4" ht="19.5">
      <c r="A45" s="15" t="s">
        <v>1</v>
      </c>
      <c r="B45" s="15" t="s">
        <v>63</v>
      </c>
      <c r="C45" s="15" t="s">
        <v>41</v>
      </c>
      <c r="D45" s="16" t="s">
        <v>91</v>
      </c>
    </row>
    <row r="46" spans="1:4" ht="19.5">
      <c r="A46" s="45"/>
      <c r="B46" s="19"/>
      <c r="C46" s="19" t="s">
        <v>64</v>
      </c>
      <c r="D46" s="20"/>
    </row>
    <row r="47" spans="1:4" ht="19.5">
      <c r="A47" s="21" t="s">
        <v>88</v>
      </c>
      <c r="B47" s="39">
        <v>43000000</v>
      </c>
      <c r="C47" s="22"/>
      <c r="D47" s="23"/>
    </row>
    <row r="48" spans="1:4" ht="19.5">
      <c r="A48" s="40" t="s">
        <v>141</v>
      </c>
      <c r="B48" s="39">
        <v>43100000</v>
      </c>
      <c r="C48" s="22"/>
      <c r="D48" s="23"/>
    </row>
    <row r="49" spans="1:4" ht="19.5">
      <c r="A49" s="26" t="s">
        <v>142</v>
      </c>
      <c r="B49" s="25" t="s">
        <v>143</v>
      </c>
      <c r="C49" s="32">
        <v>41000000</v>
      </c>
      <c r="D49" s="23">
        <v>26544880.86</v>
      </c>
    </row>
    <row r="50" spans="1:4" ht="19.5">
      <c r="A50" s="26" t="s">
        <v>144</v>
      </c>
      <c r="B50" s="25"/>
      <c r="C50" s="32"/>
      <c r="D50" s="41"/>
    </row>
    <row r="51" spans="1:4" ht="19.5">
      <c r="A51" s="155" t="s">
        <v>145</v>
      </c>
      <c r="B51" s="25"/>
      <c r="C51" s="32"/>
      <c r="D51" s="41"/>
    </row>
    <row r="52" spans="1:4" ht="19.5">
      <c r="A52" s="155" t="s">
        <v>146</v>
      </c>
      <c r="B52" s="25"/>
      <c r="C52" s="32"/>
      <c r="D52" s="41"/>
    </row>
    <row r="53" spans="1:4" ht="19.5">
      <c r="A53" s="155" t="s">
        <v>147</v>
      </c>
      <c r="B53" s="25"/>
      <c r="C53" s="32"/>
      <c r="D53" s="41"/>
    </row>
    <row r="54" spans="1:4" ht="19.5">
      <c r="A54" s="155" t="s">
        <v>148</v>
      </c>
      <c r="B54" s="25"/>
      <c r="C54" s="32"/>
      <c r="D54" s="41"/>
    </row>
    <row r="55" spans="1:4" ht="19.5">
      <c r="A55" s="155" t="s">
        <v>149</v>
      </c>
      <c r="B55" s="25"/>
      <c r="C55" s="32"/>
      <c r="D55" s="41"/>
    </row>
    <row r="56" spans="1:4" ht="19.5">
      <c r="A56" s="155" t="s">
        <v>150</v>
      </c>
      <c r="B56" s="25"/>
      <c r="C56" s="32"/>
      <c r="D56" s="41"/>
    </row>
    <row r="57" spans="1:4" ht="19.5">
      <c r="A57" s="155" t="s">
        <v>151</v>
      </c>
      <c r="B57" s="25"/>
      <c r="C57" s="32"/>
      <c r="D57" s="41"/>
    </row>
    <row r="58" spans="1:4" ht="19.5">
      <c r="A58" s="155" t="s">
        <v>152</v>
      </c>
      <c r="B58" s="25"/>
      <c r="C58" s="32"/>
      <c r="D58" s="41"/>
    </row>
    <row r="59" spans="1:4" ht="19.5">
      <c r="A59" s="155" t="s">
        <v>153</v>
      </c>
      <c r="B59" s="25"/>
      <c r="C59" s="32"/>
      <c r="D59" s="41"/>
    </row>
    <row r="60" spans="1:4" ht="19.5">
      <c r="A60" s="155" t="s">
        <v>154</v>
      </c>
      <c r="B60" s="25"/>
      <c r="C60" s="32"/>
      <c r="D60" s="41"/>
    </row>
    <row r="61" spans="1:4" ht="19.5">
      <c r="A61" s="155" t="s">
        <v>155</v>
      </c>
      <c r="B61" s="25"/>
      <c r="C61" s="32"/>
      <c r="D61" s="41"/>
    </row>
    <row r="62" spans="1:4" ht="19.5">
      <c r="A62" s="46" t="s">
        <v>69</v>
      </c>
      <c r="B62" s="19"/>
      <c r="C62" s="156">
        <f>SUM(C49:C49)</f>
        <v>41000000</v>
      </c>
      <c r="D62" s="157">
        <f>SUM(D47:D49)</f>
        <v>26544880.86</v>
      </c>
    </row>
    <row r="63" spans="1:4" ht="20.25">
      <c r="A63" s="158" t="s">
        <v>156</v>
      </c>
      <c r="B63" s="159"/>
      <c r="C63" s="160">
        <f>C11+C19+C24+C29+C41+C62</f>
        <v>66579000</v>
      </c>
      <c r="D63" s="161">
        <f>D11+D19+D24+D29+D41+D62</f>
        <v>36831501.16</v>
      </c>
    </row>
    <row r="64" spans="1:4" ht="19.5">
      <c r="A64" s="162" t="s">
        <v>157</v>
      </c>
      <c r="B64" s="47">
        <v>44000000</v>
      </c>
      <c r="C64" s="163"/>
      <c r="D64" s="16"/>
    </row>
    <row r="65" spans="1:4" ht="19.5">
      <c r="A65" s="164" t="s">
        <v>158</v>
      </c>
      <c r="B65" s="25" t="s">
        <v>159</v>
      </c>
      <c r="C65" s="165"/>
      <c r="D65" s="48">
        <v>41280</v>
      </c>
    </row>
    <row r="66" spans="1:4" ht="19.5">
      <c r="A66" s="166" t="s">
        <v>160</v>
      </c>
      <c r="B66" s="39"/>
      <c r="C66" s="165"/>
      <c r="D66" s="48"/>
    </row>
    <row r="67" spans="1:4" ht="19.5">
      <c r="A67" s="164" t="s">
        <v>161</v>
      </c>
      <c r="B67" s="39">
        <v>44100002</v>
      </c>
      <c r="C67" s="165"/>
      <c r="D67" s="48"/>
    </row>
    <row r="68" spans="1:4" ht="19.5">
      <c r="A68" s="18" t="s">
        <v>69</v>
      </c>
      <c r="B68" s="18"/>
      <c r="C68" s="156"/>
      <c r="D68" s="49">
        <f>SUM(D64:D66)</f>
        <v>41280</v>
      </c>
    </row>
    <row r="69" spans="1:4" ht="20.25">
      <c r="A69" s="186" t="s">
        <v>89</v>
      </c>
      <c r="B69" s="186"/>
      <c r="C69" s="186"/>
      <c r="D69" s="167">
        <f>D63+D68</f>
        <v>36872781.16</v>
      </c>
    </row>
    <row r="70" spans="1:4" ht="19.5">
      <c r="A70" s="107"/>
      <c r="B70" s="42"/>
      <c r="C70" s="108"/>
      <c r="D70" s="44"/>
    </row>
    <row r="71" spans="1:4" ht="19.5">
      <c r="A71" s="107"/>
      <c r="B71" s="42"/>
      <c r="C71" s="108"/>
      <c r="D71" s="44"/>
    </row>
    <row r="72" spans="1:4" ht="19.5">
      <c r="A72" s="107"/>
      <c r="B72" s="42"/>
      <c r="C72" s="108"/>
      <c r="D72" s="44"/>
    </row>
  </sheetData>
  <sheetProtection/>
  <mergeCells count="4">
    <mergeCell ref="A1:D1"/>
    <mergeCell ref="A2:D2"/>
    <mergeCell ref="A3:D3"/>
    <mergeCell ref="A69:C69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0">
      <selection activeCell="B17" sqref="B17"/>
    </sheetView>
  </sheetViews>
  <sheetFormatPr defaultColWidth="9.140625" defaultRowHeight="15"/>
  <cols>
    <col min="1" max="1" width="9.00390625" style="13" customWidth="1"/>
    <col min="2" max="2" width="49.8515625" style="13" customWidth="1"/>
    <col min="3" max="5" width="15.00390625" style="13" customWidth="1"/>
    <col min="6" max="6" width="15.421875" style="13" customWidth="1"/>
    <col min="7" max="16384" width="9.00390625" style="13" customWidth="1"/>
  </cols>
  <sheetData>
    <row r="1" spans="1:6" ht="25.5">
      <c r="A1" s="50"/>
      <c r="B1" s="51"/>
      <c r="C1" s="51"/>
      <c r="D1" s="52"/>
      <c r="E1" s="52"/>
      <c r="F1" s="109" t="s">
        <v>24</v>
      </c>
    </row>
    <row r="2" spans="1:6" ht="25.5">
      <c r="A2" s="50"/>
      <c r="B2" s="51"/>
      <c r="C2" s="51"/>
      <c r="D2" s="52"/>
      <c r="E2" s="52"/>
      <c r="F2" s="50"/>
    </row>
    <row r="3" spans="1:6" ht="27.75">
      <c r="A3" s="187" t="s">
        <v>25</v>
      </c>
      <c r="B3" s="187"/>
      <c r="C3" s="187"/>
      <c r="D3" s="187"/>
      <c r="E3" s="187"/>
      <c r="F3" s="187"/>
    </row>
    <row r="4" spans="1:6" ht="27.75">
      <c r="A4" s="187" t="s">
        <v>26</v>
      </c>
      <c r="B4" s="187"/>
      <c r="C4" s="187"/>
      <c r="D4" s="187"/>
      <c r="E4" s="187"/>
      <c r="F4" s="187"/>
    </row>
    <row r="5" spans="1:6" ht="27.75">
      <c r="A5" s="187" t="s">
        <v>213</v>
      </c>
      <c r="B5" s="187"/>
      <c r="C5" s="187"/>
      <c r="D5" s="187"/>
      <c r="E5" s="187"/>
      <c r="F5" s="187"/>
    </row>
    <row r="6" spans="1:6" ht="25.5">
      <c r="A6" s="53" t="s">
        <v>27</v>
      </c>
      <c r="B6" s="53" t="s">
        <v>1</v>
      </c>
      <c r="C6" s="110" t="s">
        <v>28</v>
      </c>
      <c r="D6" s="54" t="s">
        <v>95</v>
      </c>
      <c r="E6" s="54" t="s">
        <v>96</v>
      </c>
      <c r="F6" s="53" t="s">
        <v>29</v>
      </c>
    </row>
    <row r="7" spans="1:6" ht="25.5">
      <c r="A7" s="168">
        <v>1</v>
      </c>
      <c r="B7" s="169" t="s">
        <v>30</v>
      </c>
      <c r="C7" s="112">
        <v>14919.7</v>
      </c>
      <c r="D7" s="111"/>
      <c r="E7" s="112"/>
      <c r="F7" s="55">
        <f>C7+D7-E7</f>
        <v>14919.7</v>
      </c>
    </row>
    <row r="8" spans="1:6" ht="25.5">
      <c r="A8" s="170">
        <v>2</v>
      </c>
      <c r="B8" s="171" t="s">
        <v>31</v>
      </c>
      <c r="C8" s="114">
        <v>17903.64</v>
      </c>
      <c r="D8" s="113"/>
      <c r="E8" s="114"/>
      <c r="F8" s="56">
        <f>C8+D8-E8</f>
        <v>17903.64</v>
      </c>
    </row>
    <row r="9" spans="1:6" ht="25.5">
      <c r="A9" s="170">
        <v>3</v>
      </c>
      <c r="B9" s="171" t="s">
        <v>32</v>
      </c>
      <c r="C9" s="114">
        <f>'[2]ม.ค.'!F9</f>
        <v>699487.7</v>
      </c>
      <c r="D9" s="113">
        <v>41860</v>
      </c>
      <c r="E9" s="114">
        <v>71050</v>
      </c>
      <c r="F9" s="56">
        <f>C9+D9-E9</f>
        <v>670297.7</v>
      </c>
    </row>
    <row r="10" spans="1:6" ht="25.5">
      <c r="A10" s="170">
        <v>4</v>
      </c>
      <c r="B10" s="171" t="s">
        <v>34</v>
      </c>
      <c r="C10" s="114">
        <f>'[2]ม.ค.'!F10</f>
        <v>5029.95</v>
      </c>
      <c r="D10" s="113">
        <v>3464.12</v>
      </c>
      <c r="E10" s="114">
        <v>8490.1</v>
      </c>
      <c r="F10" s="56">
        <f aca="true" t="shared" si="0" ref="F10:F17">C10+D10-E10</f>
        <v>3.969999999999345</v>
      </c>
    </row>
    <row r="11" spans="1:6" ht="25.5">
      <c r="A11" s="170">
        <v>5</v>
      </c>
      <c r="B11" s="171" t="s">
        <v>97</v>
      </c>
      <c r="C11" s="114">
        <f>'[2]ม.ค.'!F11</f>
        <v>976.2299999999996</v>
      </c>
      <c r="D11" s="113"/>
      <c r="E11" s="114">
        <v>91</v>
      </c>
      <c r="F11" s="56">
        <f t="shared" si="0"/>
        <v>885.2299999999996</v>
      </c>
    </row>
    <row r="12" spans="1:6" ht="25.5">
      <c r="A12" s="170">
        <v>6</v>
      </c>
      <c r="B12" s="171" t="s">
        <v>33</v>
      </c>
      <c r="C12" s="114">
        <f>'[2]ม.ค.'!F12</f>
        <v>5612.9</v>
      </c>
      <c r="D12" s="113">
        <v>6161.94</v>
      </c>
      <c r="E12" s="114">
        <v>5612.9</v>
      </c>
      <c r="F12" s="56">
        <f t="shared" si="0"/>
        <v>6161.9400000000005</v>
      </c>
    </row>
    <row r="13" spans="1:6" ht="25.5">
      <c r="A13" s="170">
        <v>7</v>
      </c>
      <c r="B13" s="171" t="s">
        <v>162</v>
      </c>
      <c r="C13" s="114">
        <f>'[2]ม.ค.'!F13</f>
        <v>0</v>
      </c>
      <c r="D13" s="113"/>
      <c r="E13" s="114"/>
      <c r="F13" s="56">
        <f t="shared" si="0"/>
        <v>0</v>
      </c>
    </row>
    <row r="14" spans="1:6" ht="25.5">
      <c r="A14" s="170">
        <v>8</v>
      </c>
      <c r="B14" s="171" t="s">
        <v>35</v>
      </c>
      <c r="C14" s="114">
        <f>'[2]ม.ค.'!F14</f>
        <v>12975</v>
      </c>
      <c r="D14" s="113">
        <v>12975</v>
      </c>
      <c r="E14" s="114">
        <v>12975</v>
      </c>
      <c r="F14" s="56">
        <f t="shared" si="0"/>
        <v>12975</v>
      </c>
    </row>
    <row r="15" spans="1:6" ht="25.5">
      <c r="A15" s="170">
        <v>9</v>
      </c>
      <c r="B15" s="171" t="s">
        <v>163</v>
      </c>
      <c r="C15" s="114">
        <f>'[2]ม.ค.'!F15</f>
        <v>0.5300000000006548</v>
      </c>
      <c r="D15" s="113"/>
      <c r="E15" s="114"/>
      <c r="F15" s="56">
        <f t="shared" si="0"/>
        <v>0.5300000000006548</v>
      </c>
    </row>
    <row r="16" spans="1:6" ht="25.5">
      <c r="A16" s="170">
        <v>10</v>
      </c>
      <c r="B16" s="171" t="s">
        <v>164</v>
      </c>
      <c r="C16" s="114">
        <f>'[2]ม.ค.'!F16</f>
        <v>1761353.36</v>
      </c>
      <c r="D16" s="113"/>
      <c r="E16" s="114"/>
      <c r="F16" s="56">
        <f t="shared" si="0"/>
        <v>1761353.36</v>
      </c>
    </row>
    <row r="17" spans="1:6" ht="25.5">
      <c r="A17" s="172">
        <v>11</v>
      </c>
      <c r="B17" s="173" t="s">
        <v>165</v>
      </c>
      <c r="C17" s="174">
        <f>'[2]ม.ค.'!F17</f>
        <v>69651</v>
      </c>
      <c r="D17" s="115"/>
      <c r="E17" s="174"/>
      <c r="F17" s="175">
        <f t="shared" si="0"/>
        <v>69651</v>
      </c>
    </row>
    <row r="18" spans="1:6" ht="26.25" thickBot="1">
      <c r="A18" s="188" t="s">
        <v>36</v>
      </c>
      <c r="B18" s="188"/>
      <c r="C18" s="116">
        <f>SUM(C7:C17)</f>
        <v>2587910.01</v>
      </c>
      <c r="D18" s="116">
        <f>SUM(D7:D17)</f>
        <v>64461.060000000005</v>
      </c>
      <c r="E18" s="116">
        <f>SUM(E7:E17)</f>
        <v>98219</v>
      </c>
      <c r="F18" s="116">
        <f>SUM(F7:F17)</f>
        <v>2554152.07</v>
      </c>
    </row>
    <row r="19" ht="25.5" thickTop="1"/>
  </sheetData>
  <sheetProtection/>
  <mergeCells count="4">
    <mergeCell ref="A3:F3"/>
    <mergeCell ref="A4:F4"/>
    <mergeCell ref="A5:F5"/>
    <mergeCell ref="A18:B18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9.140625" style="14" bestFit="1" customWidth="1"/>
    <col min="2" max="2" width="51.57421875" style="0" customWidth="1"/>
    <col min="3" max="3" width="17.57421875" style="0" customWidth="1"/>
    <col min="4" max="4" width="14.140625" style="0" customWidth="1"/>
    <col min="5" max="5" width="12.57421875" style="0" customWidth="1"/>
    <col min="6" max="6" width="13.8515625" style="0" customWidth="1"/>
    <col min="7" max="7" width="10.421875" style="0" customWidth="1"/>
  </cols>
  <sheetData>
    <row r="1" ht="14.25">
      <c r="A1"/>
    </row>
    <row r="2" ht="14.25">
      <c r="A2"/>
    </row>
    <row r="3" ht="14.25">
      <c r="A3"/>
    </row>
    <row r="4" ht="14.25">
      <c r="A4"/>
    </row>
    <row r="5" ht="14.25">
      <c r="A5"/>
    </row>
    <row r="6" ht="14.25">
      <c r="A6"/>
    </row>
    <row r="7" ht="14.25">
      <c r="A7"/>
    </row>
    <row r="8" ht="14.25">
      <c r="A8"/>
    </row>
    <row r="9" ht="14.25">
      <c r="A9"/>
    </row>
    <row r="10" ht="14.25">
      <c r="A10"/>
    </row>
    <row r="11" ht="14.25">
      <c r="A11"/>
    </row>
    <row r="12" ht="14.25">
      <c r="A12"/>
    </row>
    <row r="13" ht="14.25">
      <c r="A13"/>
    </row>
    <row r="14" ht="14.25">
      <c r="A14"/>
    </row>
    <row r="15" ht="14.25">
      <c r="A15"/>
    </row>
    <row r="16" ht="14.25">
      <c r="A16"/>
    </row>
    <row r="17" ht="14.25">
      <c r="A17"/>
    </row>
    <row r="18" ht="14.25">
      <c r="A18"/>
    </row>
    <row r="19" ht="14.25">
      <c r="A19"/>
    </row>
    <row r="20" ht="14.25">
      <c r="A20"/>
    </row>
    <row r="21" ht="14.25">
      <c r="A21"/>
    </row>
    <row r="22" ht="14.25">
      <c r="A22"/>
    </row>
    <row r="23" ht="14.25">
      <c r="A23"/>
    </row>
    <row r="24" ht="14.25">
      <c r="A24"/>
    </row>
    <row r="25" ht="14.25">
      <c r="A25"/>
    </row>
  </sheetData>
  <sheetProtection/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88">
      <selection activeCell="E100" sqref="E100"/>
    </sheetView>
  </sheetViews>
  <sheetFormatPr defaultColWidth="9.140625" defaultRowHeight="15"/>
  <cols>
    <col min="1" max="1" width="13.140625" style="0" customWidth="1"/>
    <col min="2" max="2" width="12.00390625" style="0" customWidth="1"/>
    <col min="3" max="3" width="15.140625" style="0" customWidth="1"/>
    <col min="4" max="4" width="13.57421875" style="0" customWidth="1"/>
    <col min="5" max="5" width="27.7109375" style="0" customWidth="1"/>
    <col min="7" max="7" width="14.7109375" style="0" customWidth="1"/>
  </cols>
  <sheetData>
    <row r="1" spans="1:7" ht="21">
      <c r="A1" s="181" t="s">
        <v>37</v>
      </c>
      <c r="B1" s="181"/>
      <c r="C1" s="181"/>
      <c r="D1" s="181"/>
      <c r="E1" s="181"/>
      <c r="F1" s="181"/>
      <c r="G1" s="181"/>
    </row>
    <row r="2" spans="1:7" ht="21">
      <c r="A2" s="181" t="s">
        <v>38</v>
      </c>
      <c r="B2" s="181"/>
      <c r="C2" s="181"/>
      <c r="D2" s="181"/>
      <c r="E2" s="181"/>
      <c r="F2" s="181"/>
      <c r="G2" s="181"/>
    </row>
    <row r="3" spans="1:7" ht="21">
      <c r="A3" s="181" t="s">
        <v>214</v>
      </c>
      <c r="B3" s="181"/>
      <c r="C3" s="181"/>
      <c r="D3" s="181"/>
      <c r="E3" s="181"/>
      <c r="F3" s="181"/>
      <c r="G3" s="181"/>
    </row>
    <row r="4" spans="1:7" ht="21">
      <c r="A4" s="140"/>
      <c r="B4" s="140"/>
      <c r="C4" s="140"/>
      <c r="D4" s="140"/>
      <c r="E4" s="140"/>
      <c r="F4" s="140"/>
      <c r="G4" s="140"/>
    </row>
    <row r="5" spans="1:7" ht="21">
      <c r="A5" s="195" t="s">
        <v>39</v>
      </c>
      <c r="B5" s="196"/>
      <c r="C5" s="196"/>
      <c r="D5" s="197"/>
      <c r="E5" s="192" t="s">
        <v>1</v>
      </c>
      <c r="F5" s="65"/>
      <c r="G5" s="57" t="s">
        <v>40</v>
      </c>
    </row>
    <row r="6" spans="1:7" ht="21">
      <c r="A6" s="85" t="s">
        <v>41</v>
      </c>
      <c r="B6" s="65" t="s">
        <v>101</v>
      </c>
      <c r="C6" s="198" t="s">
        <v>102</v>
      </c>
      <c r="D6" s="65" t="s">
        <v>42</v>
      </c>
      <c r="E6" s="193"/>
      <c r="F6" s="58" t="s">
        <v>43</v>
      </c>
      <c r="G6" s="58" t="s">
        <v>42</v>
      </c>
    </row>
    <row r="7" spans="1:7" ht="21">
      <c r="A7" s="85" t="s">
        <v>6</v>
      </c>
      <c r="B7" s="58" t="s">
        <v>103</v>
      </c>
      <c r="C7" s="199"/>
      <c r="D7" s="58" t="s">
        <v>6</v>
      </c>
      <c r="E7" s="193"/>
      <c r="F7" s="58" t="s">
        <v>5</v>
      </c>
      <c r="G7" s="58" t="s">
        <v>6</v>
      </c>
    </row>
    <row r="8" spans="1:7" ht="21">
      <c r="A8" s="87"/>
      <c r="B8" s="66"/>
      <c r="C8" s="200"/>
      <c r="D8" s="66"/>
      <c r="E8" s="194"/>
      <c r="F8" s="66"/>
      <c r="G8" s="66"/>
    </row>
    <row r="9" spans="1:7" ht="21">
      <c r="A9" s="68"/>
      <c r="B9" s="68"/>
      <c r="C9" s="68"/>
      <c r="D9" s="61">
        <v>59786694.86</v>
      </c>
      <c r="E9" s="119" t="s">
        <v>44</v>
      </c>
      <c r="F9" s="72"/>
      <c r="G9" s="70">
        <v>73069627.66</v>
      </c>
    </row>
    <row r="10" spans="1:7" ht="21">
      <c r="A10" s="68"/>
      <c r="B10" s="68"/>
      <c r="C10" s="68"/>
      <c r="D10" s="69"/>
      <c r="E10" s="120" t="s">
        <v>45</v>
      </c>
      <c r="F10" s="72"/>
      <c r="G10" s="69"/>
    </row>
    <row r="11" spans="1:7" ht="21">
      <c r="A11" s="61">
        <v>820000</v>
      </c>
      <c r="B11" s="61"/>
      <c r="C11" s="61">
        <f>A11+B11</f>
        <v>820000</v>
      </c>
      <c r="D11" s="70">
        <v>451421.58</v>
      </c>
      <c r="E11" s="117" t="s">
        <v>46</v>
      </c>
      <c r="F11" s="72" t="s">
        <v>109</v>
      </c>
      <c r="G11" s="70">
        <f>'[1]ก.พ.'!$G$10</f>
        <v>240539.58</v>
      </c>
    </row>
    <row r="12" spans="1:7" ht="21">
      <c r="A12" s="61">
        <v>735000</v>
      </c>
      <c r="B12" s="61"/>
      <c r="C12" s="61">
        <f>A12+B12</f>
        <v>735000</v>
      </c>
      <c r="D12" s="61">
        <v>229773</v>
      </c>
      <c r="E12" s="117" t="s">
        <v>47</v>
      </c>
      <c r="F12" s="72" t="s">
        <v>113</v>
      </c>
      <c r="G12" s="70">
        <f>'[1]ก.พ.'!$G$18</f>
        <v>62544</v>
      </c>
    </row>
    <row r="13" spans="1:7" ht="21">
      <c r="A13" s="61">
        <v>601000</v>
      </c>
      <c r="B13" s="61"/>
      <c r="C13" s="61">
        <f>A13+B13</f>
        <v>601000</v>
      </c>
      <c r="D13" s="73">
        <v>263772.13</v>
      </c>
      <c r="E13" s="117" t="s">
        <v>48</v>
      </c>
      <c r="F13" s="72" t="s">
        <v>120</v>
      </c>
      <c r="G13" s="70">
        <f>'[1]ก.พ.'!$G$23</f>
        <v>0</v>
      </c>
    </row>
    <row r="14" spans="1:7" ht="21">
      <c r="A14" s="61">
        <v>433000</v>
      </c>
      <c r="B14" s="61"/>
      <c r="C14" s="61">
        <f>A14+B14</f>
        <v>433000</v>
      </c>
      <c r="D14" s="73">
        <v>16320</v>
      </c>
      <c r="E14" s="117" t="s">
        <v>49</v>
      </c>
      <c r="F14" s="72" t="s">
        <v>124</v>
      </c>
      <c r="G14" s="70">
        <f>'[1]ก.พ.'!$G$28</f>
        <v>6220</v>
      </c>
    </row>
    <row r="15" spans="1:7" ht="21">
      <c r="A15" s="74">
        <v>22990000</v>
      </c>
      <c r="B15" s="74"/>
      <c r="C15" s="61">
        <f>A15+B15</f>
        <v>22990000</v>
      </c>
      <c r="D15" s="75">
        <v>9325608.9</v>
      </c>
      <c r="E15" s="121" t="s">
        <v>50</v>
      </c>
      <c r="F15" s="77" t="s">
        <v>130</v>
      </c>
      <c r="G15" s="70">
        <f>'[1]ก.พ.'!$G$40</f>
        <v>2563972.61</v>
      </c>
    </row>
    <row r="16" spans="1:7" ht="21">
      <c r="A16" s="74">
        <v>41000000</v>
      </c>
      <c r="B16" s="74"/>
      <c r="C16" s="61">
        <f>A16+B16</f>
        <v>41000000</v>
      </c>
      <c r="D16" s="73">
        <v>26544880.86</v>
      </c>
      <c r="E16" s="117" t="s">
        <v>51</v>
      </c>
      <c r="F16" s="72" t="s">
        <v>166</v>
      </c>
      <c r="G16" s="70"/>
    </row>
    <row r="17" spans="1:7" ht="21">
      <c r="A17" s="74"/>
      <c r="B17" s="176"/>
      <c r="C17" s="61"/>
      <c r="D17" s="122">
        <v>344482.35</v>
      </c>
      <c r="E17" s="117" t="s">
        <v>52</v>
      </c>
      <c r="F17" s="80">
        <v>21040000</v>
      </c>
      <c r="G17" s="70">
        <v>64461.06</v>
      </c>
    </row>
    <row r="18" spans="1:7" ht="21">
      <c r="A18" s="68"/>
      <c r="B18" s="82"/>
      <c r="C18" s="68"/>
      <c r="D18" s="122">
        <v>41280</v>
      </c>
      <c r="E18" s="117" t="s">
        <v>167</v>
      </c>
      <c r="F18" s="72" t="s">
        <v>168</v>
      </c>
      <c r="G18" s="70"/>
    </row>
    <row r="19" spans="1:7" ht="21">
      <c r="A19" s="68"/>
      <c r="B19" s="82"/>
      <c r="C19" s="68"/>
      <c r="D19" s="123">
        <v>14030</v>
      </c>
      <c r="E19" s="117" t="s">
        <v>169</v>
      </c>
      <c r="F19" s="59">
        <v>19040000</v>
      </c>
      <c r="G19" s="70"/>
    </row>
    <row r="20" spans="1:7" ht="21">
      <c r="A20" s="68"/>
      <c r="B20" s="82"/>
      <c r="C20" s="68"/>
      <c r="D20" s="123">
        <v>4526068</v>
      </c>
      <c r="E20" s="117" t="s">
        <v>170</v>
      </c>
      <c r="F20" s="72" t="s">
        <v>171</v>
      </c>
      <c r="G20" s="70">
        <v>1130576</v>
      </c>
    </row>
    <row r="21" spans="1:7" ht="21">
      <c r="A21" s="68"/>
      <c r="B21" s="82"/>
      <c r="C21" s="68"/>
      <c r="D21" s="124"/>
      <c r="E21" s="117" t="s">
        <v>172</v>
      </c>
      <c r="F21" s="59">
        <v>2103000</v>
      </c>
      <c r="G21" s="70"/>
    </row>
    <row r="22" spans="1:7" ht="21">
      <c r="A22" s="68"/>
      <c r="B22" s="82"/>
      <c r="C22" s="68"/>
      <c r="D22" s="124">
        <v>3720</v>
      </c>
      <c r="E22" s="117" t="s">
        <v>104</v>
      </c>
      <c r="F22" s="59">
        <v>11043001</v>
      </c>
      <c r="G22" s="70"/>
    </row>
    <row r="23" spans="1:7" ht="21">
      <c r="A23" s="68"/>
      <c r="B23" s="82"/>
      <c r="C23" s="68"/>
      <c r="D23" s="124">
        <v>288</v>
      </c>
      <c r="E23" s="117" t="s">
        <v>53</v>
      </c>
      <c r="F23" s="72" t="s">
        <v>173</v>
      </c>
      <c r="G23" s="70">
        <v>58</v>
      </c>
    </row>
    <row r="24" spans="1:7" ht="21">
      <c r="A24" s="68"/>
      <c r="B24" s="82"/>
      <c r="C24" s="68"/>
      <c r="D24" s="124">
        <v>29864</v>
      </c>
      <c r="E24" s="117" t="s">
        <v>8</v>
      </c>
      <c r="F24" s="59">
        <v>30000000</v>
      </c>
      <c r="G24" s="70">
        <v>3444</v>
      </c>
    </row>
    <row r="25" spans="1:7" ht="21">
      <c r="A25" s="68"/>
      <c r="B25" s="82"/>
      <c r="C25" s="68"/>
      <c r="D25" s="124">
        <v>14500</v>
      </c>
      <c r="E25" s="117" t="s">
        <v>105</v>
      </c>
      <c r="F25" s="68"/>
      <c r="G25" s="70">
        <v>2300</v>
      </c>
    </row>
    <row r="26" spans="1:7" ht="21">
      <c r="A26" s="68"/>
      <c r="B26" s="82"/>
      <c r="C26" s="68"/>
      <c r="D26" s="124">
        <v>1488710</v>
      </c>
      <c r="E26" s="125" t="s">
        <v>106</v>
      </c>
      <c r="F26" s="68">
        <v>11042000</v>
      </c>
      <c r="G26" s="70"/>
    </row>
    <row r="27" spans="1:7" ht="21">
      <c r="A27" s="68"/>
      <c r="B27" s="82"/>
      <c r="C27" s="68"/>
      <c r="D27" s="124">
        <v>100000</v>
      </c>
      <c r="E27" s="125" t="s">
        <v>174</v>
      </c>
      <c r="F27" s="68"/>
      <c r="G27" s="70"/>
    </row>
    <row r="28" spans="1:7" ht="21">
      <c r="A28" s="68"/>
      <c r="B28" s="82"/>
      <c r="C28" s="68"/>
      <c r="D28" s="124">
        <v>1878</v>
      </c>
      <c r="E28" s="117" t="s">
        <v>175</v>
      </c>
      <c r="F28" s="72" t="s">
        <v>176</v>
      </c>
      <c r="G28" s="70"/>
    </row>
    <row r="29" spans="1:7" ht="21">
      <c r="A29" s="68"/>
      <c r="B29" s="82"/>
      <c r="C29" s="68"/>
      <c r="D29" s="124"/>
      <c r="E29" s="117"/>
      <c r="F29" s="68"/>
      <c r="G29" s="70"/>
    </row>
    <row r="30" spans="1:7" ht="21">
      <c r="A30" s="68"/>
      <c r="B30" s="82"/>
      <c r="C30" s="68"/>
      <c r="D30" s="124"/>
      <c r="E30" s="117"/>
      <c r="F30" s="68"/>
      <c r="G30" s="70"/>
    </row>
    <row r="31" spans="1:7" ht="21">
      <c r="A31" s="68"/>
      <c r="B31" s="82"/>
      <c r="C31" s="68"/>
      <c r="D31" s="124"/>
      <c r="E31" s="117"/>
      <c r="F31" s="68"/>
      <c r="G31" s="73"/>
    </row>
    <row r="32" spans="1:7" ht="21">
      <c r="A32" s="68"/>
      <c r="B32" s="82"/>
      <c r="C32" s="68"/>
      <c r="D32" s="124"/>
      <c r="E32" s="117"/>
      <c r="F32" s="68"/>
      <c r="G32" s="73"/>
    </row>
    <row r="33" spans="1:7" ht="21">
      <c r="A33" s="68"/>
      <c r="B33" s="82"/>
      <c r="C33" s="68"/>
      <c r="D33" s="124"/>
      <c r="E33" s="117"/>
      <c r="F33" s="68"/>
      <c r="G33" s="73"/>
    </row>
    <row r="34" spans="1:7" ht="21">
      <c r="A34" s="68"/>
      <c r="B34" s="82"/>
      <c r="C34" s="68"/>
      <c r="D34" s="124"/>
      <c r="E34" s="117"/>
      <c r="F34" s="68"/>
      <c r="G34" s="73"/>
    </row>
    <row r="35" spans="1:7" ht="21">
      <c r="A35" s="68"/>
      <c r="B35" s="82"/>
      <c r="C35" s="68"/>
      <c r="D35" s="124"/>
      <c r="E35" s="117"/>
      <c r="F35" s="68"/>
      <c r="G35" s="73"/>
    </row>
    <row r="36" spans="1:7" ht="21">
      <c r="A36" s="68"/>
      <c r="B36" s="82"/>
      <c r="C36" s="68"/>
      <c r="D36" s="124"/>
      <c r="E36" s="117"/>
      <c r="F36" s="68"/>
      <c r="G36" s="73"/>
    </row>
    <row r="37" spans="1:7" ht="21">
      <c r="A37" s="68"/>
      <c r="B37" s="82"/>
      <c r="C37" s="68"/>
      <c r="D37" s="124"/>
      <c r="E37" s="117"/>
      <c r="F37" s="68"/>
      <c r="G37" s="73"/>
    </row>
    <row r="38" spans="1:7" ht="21">
      <c r="A38" s="68"/>
      <c r="B38" s="82"/>
      <c r="C38" s="68"/>
      <c r="D38" s="124"/>
      <c r="E38" s="117"/>
      <c r="F38" s="68"/>
      <c r="G38" s="73"/>
    </row>
    <row r="39" spans="1:7" ht="21">
      <c r="A39" s="68"/>
      <c r="B39" s="82"/>
      <c r="C39" s="68"/>
      <c r="D39" s="124"/>
      <c r="E39" s="117"/>
      <c r="F39" s="68"/>
      <c r="G39" s="73"/>
    </row>
    <row r="40" spans="1:7" ht="21">
      <c r="A40" s="68"/>
      <c r="B40" s="82"/>
      <c r="C40" s="68"/>
      <c r="D40" s="124"/>
      <c r="E40" s="117"/>
      <c r="F40" s="68"/>
      <c r="G40" s="73"/>
    </row>
    <row r="41" spans="1:7" ht="21">
      <c r="A41" s="68"/>
      <c r="B41" s="82"/>
      <c r="C41" s="68"/>
      <c r="D41" s="124"/>
      <c r="E41" s="117"/>
      <c r="F41" s="68"/>
      <c r="G41" s="73"/>
    </row>
    <row r="42" spans="1:7" ht="21">
      <c r="A42" s="68"/>
      <c r="B42" s="82"/>
      <c r="C42" s="68"/>
      <c r="D42" s="124"/>
      <c r="E42" s="117"/>
      <c r="F42" s="68"/>
      <c r="G42" s="73"/>
    </row>
    <row r="43" spans="1:7" ht="21">
      <c r="A43" s="68"/>
      <c r="B43" s="82"/>
      <c r="C43" s="68"/>
      <c r="D43" s="124"/>
      <c r="E43" s="117"/>
      <c r="F43" s="68"/>
      <c r="G43" s="73"/>
    </row>
    <row r="44" spans="1:7" ht="21">
      <c r="A44" s="68"/>
      <c r="B44" s="82"/>
      <c r="C44" s="68"/>
      <c r="D44" s="124"/>
      <c r="E44" s="117"/>
      <c r="F44" s="68"/>
      <c r="G44" s="73"/>
    </row>
    <row r="45" spans="1:7" ht="21">
      <c r="A45" s="68"/>
      <c r="B45" s="82"/>
      <c r="C45" s="68"/>
      <c r="D45" s="124"/>
      <c r="E45" s="117"/>
      <c r="F45" s="68"/>
      <c r="G45" s="73"/>
    </row>
    <row r="46" spans="1:7" ht="21">
      <c r="A46" s="68"/>
      <c r="B46" s="82"/>
      <c r="C46" s="68"/>
      <c r="D46" s="124"/>
      <c r="E46" s="117"/>
      <c r="F46" s="68"/>
      <c r="G46" s="73"/>
    </row>
    <row r="47" spans="1:7" ht="21">
      <c r="A47" s="68"/>
      <c r="B47" s="82"/>
      <c r="C47" s="68"/>
      <c r="D47" s="124"/>
      <c r="E47" s="117"/>
      <c r="F47" s="68"/>
      <c r="G47" s="73"/>
    </row>
    <row r="48" spans="1:7" ht="21">
      <c r="A48" s="68"/>
      <c r="B48" s="82"/>
      <c r="C48" s="68"/>
      <c r="D48" s="124"/>
      <c r="E48" s="117"/>
      <c r="F48" s="68"/>
      <c r="G48" s="73"/>
    </row>
    <row r="49" spans="1:7" ht="21">
      <c r="A49" s="68"/>
      <c r="B49" s="82"/>
      <c r="C49" s="68"/>
      <c r="D49" s="124"/>
      <c r="E49" s="117"/>
      <c r="F49" s="68"/>
      <c r="G49" s="73"/>
    </row>
    <row r="50" spans="1:7" ht="21">
      <c r="A50" s="68"/>
      <c r="B50" s="82"/>
      <c r="C50" s="68"/>
      <c r="D50" s="124"/>
      <c r="E50" s="117"/>
      <c r="F50" s="68"/>
      <c r="G50" s="73"/>
    </row>
    <row r="51" spans="1:7" ht="21">
      <c r="A51" s="68"/>
      <c r="B51" s="82"/>
      <c r="C51" s="68"/>
      <c r="D51" s="124"/>
      <c r="E51" s="117"/>
      <c r="F51" s="68"/>
      <c r="G51" s="73"/>
    </row>
    <row r="52" spans="1:7" ht="21">
      <c r="A52" s="68"/>
      <c r="B52" s="82"/>
      <c r="C52" s="68"/>
      <c r="D52" s="124"/>
      <c r="E52" s="117"/>
      <c r="F52" s="68"/>
      <c r="G52" s="73"/>
    </row>
    <row r="53" spans="1:7" ht="21">
      <c r="A53" s="68"/>
      <c r="B53" s="82"/>
      <c r="C53" s="68"/>
      <c r="D53" s="124"/>
      <c r="E53" s="117"/>
      <c r="F53" s="68"/>
      <c r="G53" s="73"/>
    </row>
    <row r="54" spans="1:7" ht="21.75" thickBot="1">
      <c r="A54" s="177">
        <f>SUM(A10:A53)</f>
        <v>66579000</v>
      </c>
      <c r="B54" s="177">
        <f>SUM(B10:B53)</f>
        <v>0</v>
      </c>
      <c r="C54" s="177">
        <f>SUM(C10:C53)</f>
        <v>66579000</v>
      </c>
      <c r="D54" s="177">
        <f>SUM(D10:D53)</f>
        <v>43396596.82</v>
      </c>
      <c r="E54" s="178" t="s">
        <v>54</v>
      </c>
      <c r="F54" s="179"/>
      <c r="G54" s="126">
        <f>SUM(G11:G53)</f>
        <v>4074115.25</v>
      </c>
    </row>
    <row r="55" spans="1:7" ht="21.75" thickTop="1">
      <c r="A55" s="76"/>
      <c r="B55" s="76"/>
      <c r="C55" s="76"/>
      <c r="D55" s="79"/>
      <c r="E55" s="83"/>
      <c r="F55" s="84"/>
      <c r="G55" s="79"/>
    </row>
    <row r="56" spans="1:7" ht="21">
      <c r="A56" s="76"/>
      <c r="B56" s="76"/>
      <c r="C56" s="76"/>
      <c r="D56" s="79"/>
      <c r="E56" s="83"/>
      <c r="F56" s="84"/>
      <c r="G56" s="79"/>
    </row>
    <row r="57" spans="1:7" ht="21">
      <c r="A57" s="76"/>
      <c r="B57" s="76"/>
      <c r="C57" s="76"/>
      <c r="D57" s="79"/>
      <c r="E57" s="83"/>
      <c r="F57" s="84"/>
      <c r="G57" s="79"/>
    </row>
    <row r="58" spans="1:7" ht="21">
      <c r="A58" s="76"/>
      <c r="B58" s="76"/>
      <c r="C58" s="76"/>
      <c r="D58" s="79"/>
      <c r="E58" s="83"/>
      <c r="F58" s="84"/>
      <c r="G58" s="79"/>
    </row>
    <row r="59" spans="1:7" ht="21">
      <c r="A59" s="76"/>
      <c r="B59" s="76"/>
      <c r="C59" s="76"/>
      <c r="D59" s="79"/>
      <c r="E59" s="83"/>
      <c r="F59" s="84"/>
      <c r="G59" s="79"/>
    </row>
    <row r="60" spans="1:7" ht="21">
      <c r="A60" s="76"/>
      <c r="B60" s="76"/>
      <c r="C60" s="76"/>
      <c r="D60" s="79"/>
      <c r="E60" s="83"/>
      <c r="F60" s="84"/>
      <c r="G60" s="79"/>
    </row>
    <row r="61" spans="1:7" ht="21">
      <c r="A61" s="76"/>
      <c r="B61" s="76"/>
      <c r="C61" s="76"/>
      <c r="D61" s="79"/>
      <c r="E61" s="83" t="s">
        <v>55</v>
      </c>
      <c r="F61" s="84"/>
      <c r="G61" s="79"/>
    </row>
    <row r="62" spans="1:7" ht="21">
      <c r="A62" s="189" t="s">
        <v>39</v>
      </c>
      <c r="B62" s="190"/>
      <c r="C62" s="190"/>
      <c r="D62" s="191"/>
      <c r="E62" s="192" t="s">
        <v>1</v>
      </c>
      <c r="F62" s="65"/>
      <c r="G62" s="65" t="s">
        <v>40</v>
      </c>
    </row>
    <row r="63" spans="1:7" ht="21">
      <c r="A63" s="141" t="s">
        <v>41</v>
      </c>
      <c r="B63" s="65" t="s">
        <v>101</v>
      </c>
      <c r="C63" s="192" t="s">
        <v>102</v>
      </c>
      <c r="D63" s="65" t="s">
        <v>42</v>
      </c>
      <c r="E63" s="193"/>
      <c r="F63" s="65" t="s">
        <v>43</v>
      </c>
      <c r="G63" s="142" t="s">
        <v>42</v>
      </c>
    </row>
    <row r="64" spans="1:7" ht="21">
      <c r="A64" s="85" t="s">
        <v>6</v>
      </c>
      <c r="B64" s="58" t="s">
        <v>103</v>
      </c>
      <c r="C64" s="193"/>
      <c r="D64" s="58" t="s">
        <v>6</v>
      </c>
      <c r="E64" s="193"/>
      <c r="F64" s="58" t="s">
        <v>5</v>
      </c>
      <c r="G64" s="86" t="s">
        <v>6</v>
      </c>
    </row>
    <row r="65" spans="1:7" ht="21">
      <c r="A65" s="87"/>
      <c r="B65" s="66"/>
      <c r="C65" s="194"/>
      <c r="D65" s="66"/>
      <c r="E65" s="194"/>
      <c r="F65" s="66"/>
      <c r="G65" s="88"/>
    </row>
    <row r="66" spans="1:7" ht="21">
      <c r="A66" s="67"/>
      <c r="B66" s="82"/>
      <c r="C66" s="67"/>
      <c r="D66" s="127"/>
      <c r="E66" s="64" t="s">
        <v>56</v>
      </c>
      <c r="F66" s="68"/>
      <c r="G66" s="128"/>
    </row>
    <row r="67" spans="1:7" ht="21">
      <c r="A67" s="70">
        <v>23090612</v>
      </c>
      <c r="B67" s="129"/>
      <c r="C67" s="70">
        <f>SUM(A67)</f>
        <v>23090612</v>
      </c>
      <c r="D67" s="73">
        <v>9630122</v>
      </c>
      <c r="E67" s="71" t="s">
        <v>177</v>
      </c>
      <c r="F67" s="72" t="s">
        <v>178</v>
      </c>
      <c r="G67" s="73">
        <v>1840475</v>
      </c>
    </row>
    <row r="68" spans="1:7" ht="21">
      <c r="A68" s="70">
        <v>4142520</v>
      </c>
      <c r="B68" s="60"/>
      <c r="C68" s="70">
        <f aca="true" t="shared" si="0" ref="C68:C77">SUM(A68)</f>
        <v>4142520</v>
      </c>
      <c r="D68" s="70">
        <v>1690932</v>
      </c>
      <c r="E68" s="71" t="s">
        <v>179</v>
      </c>
      <c r="F68" s="72" t="s">
        <v>180</v>
      </c>
      <c r="G68" s="70">
        <v>337650</v>
      </c>
    </row>
    <row r="69" spans="1:7" ht="21">
      <c r="A69" s="70">
        <v>11655000</v>
      </c>
      <c r="B69" s="60"/>
      <c r="C69" s="70">
        <f t="shared" si="0"/>
        <v>11655000</v>
      </c>
      <c r="D69" s="70">
        <v>4355980</v>
      </c>
      <c r="E69" s="71" t="s">
        <v>181</v>
      </c>
      <c r="F69" s="72" t="s">
        <v>182</v>
      </c>
      <c r="G69" s="70">
        <v>871065</v>
      </c>
    </row>
    <row r="70" spans="1:7" ht="21">
      <c r="A70" s="70">
        <v>1864000</v>
      </c>
      <c r="B70" s="130"/>
      <c r="C70" s="70">
        <f t="shared" si="0"/>
        <v>1864000</v>
      </c>
      <c r="D70" s="61">
        <v>92830</v>
      </c>
      <c r="E70" s="71" t="s">
        <v>183</v>
      </c>
      <c r="F70" s="72" t="s">
        <v>184</v>
      </c>
      <c r="G70" s="61">
        <v>17500</v>
      </c>
    </row>
    <row r="71" spans="1:7" ht="21">
      <c r="A71" s="70">
        <v>7981630</v>
      </c>
      <c r="B71" s="131"/>
      <c r="C71" s="70">
        <f t="shared" si="0"/>
        <v>7981630</v>
      </c>
      <c r="D71" s="73">
        <v>1798962.53</v>
      </c>
      <c r="E71" s="71" t="s">
        <v>185</v>
      </c>
      <c r="F71" s="72" t="s">
        <v>186</v>
      </c>
      <c r="G71" s="73">
        <v>218188.09</v>
      </c>
    </row>
    <row r="72" spans="1:7" ht="21">
      <c r="A72" s="70">
        <v>4009978</v>
      </c>
      <c r="B72" s="130"/>
      <c r="C72" s="70">
        <f t="shared" si="0"/>
        <v>4009978</v>
      </c>
      <c r="D72" s="73">
        <v>700879.52</v>
      </c>
      <c r="E72" s="71" t="s">
        <v>187</v>
      </c>
      <c r="F72" s="72" t="s">
        <v>188</v>
      </c>
      <c r="G72" s="73">
        <v>183026.98</v>
      </c>
    </row>
    <row r="73" spans="1:7" ht="21">
      <c r="A73" s="70">
        <v>2625000</v>
      </c>
      <c r="B73" s="130"/>
      <c r="C73" s="70">
        <f t="shared" si="0"/>
        <v>2625000</v>
      </c>
      <c r="D73" s="73">
        <v>734944.89</v>
      </c>
      <c r="E73" s="71" t="s">
        <v>189</v>
      </c>
      <c r="F73" s="72" t="s">
        <v>190</v>
      </c>
      <c r="G73" s="73">
        <v>74058.27</v>
      </c>
    </row>
    <row r="74" spans="1:7" ht="21">
      <c r="A74" s="70">
        <v>505000</v>
      </c>
      <c r="B74" s="131"/>
      <c r="C74" s="70">
        <f t="shared" si="0"/>
        <v>505000</v>
      </c>
      <c r="D74" s="73">
        <v>109000</v>
      </c>
      <c r="E74" s="71" t="s">
        <v>191</v>
      </c>
      <c r="F74" s="72" t="s">
        <v>192</v>
      </c>
      <c r="G74" s="73">
        <v>77500</v>
      </c>
    </row>
    <row r="75" spans="1:7" ht="21">
      <c r="A75" s="70">
        <v>6539700</v>
      </c>
      <c r="B75" s="130"/>
      <c r="C75" s="70">
        <f t="shared" si="0"/>
        <v>6539700</v>
      </c>
      <c r="D75" s="73">
        <v>646000</v>
      </c>
      <c r="E75" s="71" t="s">
        <v>193</v>
      </c>
      <c r="F75" s="72" t="s">
        <v>194</v>
      </c>
      <c r="G75" s="73">
        <v>348000</v>
      </c>
    </row>
    <row r="76" spans="1:7" ht="21">
      <c r="A76" s="70">
        <v>20000</v>
      </c>
      <c r="B76" s="132"/>
      <c r="C76" s="70">
        <f t="shared" si="0"/>
        <v>20000</v>
      </c>
      <c r="D76" s="73"/>
      <c r="E76" s="71" t="s">
        <v>195</v>
      </c>
      <c r="F76" s="72" t="s">
        <v>196</v>
      </c>
      <c r="G76" s="73"/>
    </row>
    <row r="77" spans="1:7" ht="21">
      <c r="A77" s="70">
        <v>4145560</v>
      </c>
      <c r="B77" s="133"/>
      <c r="C77" s="70">
        <f t="shared" si="0"/>
        <v>4145560</v>
      </c>
      <c r="D77" s="73">
        <v>2088022.91</v>
      </c>
      <c r="E77" s="180" t="s">
        <v>197</v>
      </c>
      <c r="F77" s="72" t="s">
        <v>198</v>
      </c>
      <c r="G77" s="73"/>
    </row>
    <row r="78" spans="1:7" ht="21">
      <c r="A78" s="68"/>
      <c r="B78" s="71"/>
      <c r="C78" s="70"/>
      <c r="D78" s="61">
        <v>42090</v>
      </c>
      <c r="E78" s="180" t="s">
        <v>169</v>
      </c>
      <c r="F78" s="59">
        <v>19040000</v>
      </c>
      <c r="G78" s="61">
        <v>28060</v>
      </c>
    </row>
    <row r="79" spans="1:7" ht="21">
      <c r="A79" s="68"/>
      <c r="B79" s="71"/>
      <c r="C79" s="68"/>
      <c r="D79" s="61">
        <v>4526068</v>
      </c>
      <c r="E79" s="180" t="s">
        <v>170</v>
      </c>
      <c r="F79" s="72" t="s">
        <v>171</v>
      </c>
      <c r="G79" s="61">
        <v>1130576</v>
      </c>
    </row>
    <row r="80" spans="1:7" ht="21">
      <c r="A80" s="68"/>
      <c r="B80" s="71"/>
      <c r="C80" s="68"/>
      <c r="D80" s="73">
        <v>421294.53</v>
      </c>
      <c r="E80" s="180" t="s">
        <v>52</v>
      </c>
      <c r="F80" s="80">
        <v>21040000</v>
      </c>
      <c r="G80" s="73">
        <v>98219</v>
      </c>
    </row>
    <row r="81" spans="1:7" ht="21">
      <c r="A81" s="68"/>
      <c r="B81" s="71"/>
      <c r="C81" s="68"/>
      <c r="D81" s="73">
        <v>41280</v>
      </c>
      <c r="E81" s="117" t="s">
        <v>167</v>
      </c>
      <c r="F81" s="72" t="s">
        <v>168</v>
      </c>
      <c r="G81" s="73"/>
    </row>
    <row r="82" spans="1:7" ht="21">
      <c r="A82" s="68"/>
      <c r="B82" s="71"/>
      <c r="C82" s="68"/>
      <c r="D82" s="73">
        <v>4385460.73</v>
      </c>
      <c r="E82" s="180" t="s">
        <v>23</v>
      </c>
      <c r="F82" s="72" t="s">
        <v>176</v>
      </c>
      <c r="G82" s="73"/>
    </row>
    <row r="83" spans="1:7" ht="21">
      <c r="A83" s="68"/>
      <c r="B83" s="71"/>
      <c r="C83" s="68"/>
      <c r="D83" s="73"/>
      <c r="E83" s="180" t="s">
        <v>8</v>
      </c>
      <c r="F83" s="72" t="s">
        <v>199</v>
      </c>
      <c r="G83" s="73"/>
    </row>
    <row r="84" spans="1:7" ht="21">
      <c r="A84" s="68"/>
      <c r="B84" s="71"/>
      <c r="C84" s="68"/>
      <c r="D84" s="73">
        <v>100000</v>
      </c>
      <c r="E84" s="201" t="s">
        <v>174</v>
      </c>
      <c r="F84" s="72"/>
      <c r="G84" s="73">
        <v>100000</v>
      </c>
    </row>
    <row r="85" spans="1:7" ht="21">
      <c r="A85" s="68"/>
      <c r="B85" s="71"/>
      <c r="C85" s="68"/>
      <c r="D85" s="73">
        <v>275.31</v>
      </c>
      <c r="E85" s="201" t="s">
        <v>48</v>
      </c>
      <c r="F85" s="72" t="s">
        <v>120</v>
      </c>
      <c r="G85" s="73">
        <v>275.31</v>
      </c>
    </row>
    <row r="86" spans="1:7" ht="21">
      <c r="A86" s="68"/>
      <c r="B86" s="71"/>
      <c r="C86" s="68"/>
      <c r="D86" s="73"/>
      <c r="E86" s="180"/>
      <c r="F86" s="72"/>
      <c r="G86" s="73"/>
    </row>
    <row r="87" spans="1:7" ht="21">
      <c r="A87" s="68"/>
      <c r="B87" s="71"/>
      <c r="C87" s="68"/>
      <c r="D87" s="73"/>
      <c r="E87" s="63"/>
      <c r="F87" s="72"/>
      <c r="G87" s="73"/>
    </row>
    <row r="88" spans="1:7" ht="21">
      <c r="A88" s="68"/>
      <c r="B88" s="71"/>
      <c r="C88" s="68"/>
      <c r="D88" s="73"/>
      <c r="E88" s="63"/>
      <c r="F88" s="72"/>
      <c r="G88" s="73"/>
    </row>
    <row r="89" spans="1:7" ht="21">
      <c r="A89" s="68"/>
      <c r="B89" s="71"/>
      <c r="C89" s="68"/>
      <c r="D89" s="73"/>
      <c r="E89" s="63"/>
      <c r="F89" s="72"/>
      <c r="G89" s="73"/>
    </row>
    <row r="90" spans="1:7" ht="21">
      <c r="A90" s="68"/>
      <c r="B90" s="71"/>
      <c r="C90" s="68"/>
      <c r="D90" s="73"/>
      <c r="E90" s="63"/>
      <c r="F90" s="72"/>
      <c r="G90" s="73"/>
    </row>
    <row r="91" spans="1:7" ht="21">
      <c r="A91" s="68"/>
      <c r="B91" s="71"/>
      <c r="C91" s="68"/>
      <c r="D91" s="73"/>
      <c r="E91" s="63"/>
      <c r="F91" s="72"/>
      <c r="G91" s="73"/>
    </row>
    <row r="92" spans="1:7" ht="21">
      <c r="A92" s="68"/>
      <c r="B92" s="71"/>
      <c r="C92" s="68"/>
      <c r="D92" s="73"/>
      <c r="E92" s="63"/>
      <c r="F92" s="59"/>
      <c r="G92" s="73"/>
    </row>
    <row r="93" spans="1:7" ht="21">
      <c r="A93" s="68"/>
      <c r="B93" s="71"/>
      <c r="C93" s="68"/>
      <c r="D93" s="89"/>
      <c r="E93" s="71"/>
      <c r="F93" s="59"/>
      <c r="G93" s="73"/>
    </row>
    <row r="94" spans="1:7" ht="21">
      <c r="A94" s="81"/>
      <c r="B94" s="71"/>
      <c r="C94" s="81"/>
      <c r="D94" s="73"/>
      <c r="E94" s="71"/>
      <c r="F94" s="68"/>
      <c r="G94" s="73"/>
    </row>
    <row r="95" spans="1:7" ht="21.75" thickBot="1">
      <c r="A95" s="134">
        <f>SUM(A67:A84)</f>
        <v>66579000</v>
      </c>
      <c r="B95" s="134">
        <f>SUM(B67:B94)</f>
        <v>0</v>
      </c>
      <c r="C95" s="134">
        <f>SUM(C63:C83)</f>
        <v>66579000</v>
      </c>
      <c r="D95" s="78">
        <f>SUM(D66:D94)</f>
        <v>31364142.42</v>
      </c>
      <c r="E95" s="118" t="s">
        <v>57</v>
      </c>
      <c r="F95" s="135"/>
      <c r="G95" s="78">
        <f>SUM(G66:G94)</f>
        <v>5324593.649999999</v>
      </c>
    </row>
    <row r="96" spans="1:7" ht="21.75" thickTop="1">
      <c r="A96" s="71"/>
      <c r="B96" s="71"/>
      <c r="C96" s="71"/>
      <c r="D96" s="61">
        <f>D54-D95</f>
        <v>12032454.399999999</v>
      </c>
      <c r="E96" s="90" t="s">
        <v>58</v>
      </c>
      <c r="F96" s="71"/>
      <c r="G96" s="61">
        <f>G54-G95</f>
        <v>-1250478.3999999994</v>
      </c>
    </row>
    <row r="97" spans="1:7" ht="21">
      <c r="A97" s="71"/>
      <c r="B97" s="71"/>
      <c r="C97" s="71"/>
      <c r="D97" s="136"/>
      <c r="E97" s="90" t="s">
        <v>59</v>
      </c>
      <c r="F97" s="71"/>
      <c r="G97" s="136"/>
    </row>
    <row r="98" spans="1:7" ht="21">
      <c r="A98" s="71"/>
      <c r="B98" s="71"/>
      <c r="C98" s="71"/>
      <c r="D98" s="61"/>
      <c r="E98" s="90" t="s">
        <v>60</v>
      </c>
      <c r="F98" s="71"/>
      <c r="G98" s="73"/>
    </row>
    <row r="99" spans="1:7" ht="21.75" thickBot="1">
      <c r="A99" s="71"/>
      <c r="B99" s="71"/>
      <c r="C99" s="71"/>
      <c r="D99" s="137">
        <f>D9+D54-D95</f>
        <v>71819149.26</v>
      </c>
      <c r="E99" s="138" t="s">
        <v>61</v>
      </c>
      <c r="F99" s="76"/>
      <c r="G99" s="137">
        <f>G9+G54-G95</f>
        <v>71819149.25999999</v>
      </c>
    </row>
    <row r="100" spans="1:7" ht="21">
      <c r="A100" s="139"/>
      <c r="B100" s="139"/>
      <c r="C100" s="139"/>
      <c r="D100" s="139"/>
      <c r="E100" s="139"/>
      <c r="F100" s="139"/>
      <c r="G100" s="139"/>
    </row>
  </sheetData>
  <sheetProtection/>
  <mergeCells count="9">
    <mergeCell ref="A62:D62"/>
    <mergeCell ref="E62:E65"/>
    <mergeCell ref="C63:C65"/>
    <mergeCell ref="A1:G1"/>
    <mergeCell ref="A2:G2"/>
    <mergeCell ref="A3:G3"/>
    <mergeCell ref="A5:D5"/>
    <mergeCell ref="E5:E8"/>
    <mergeCell ref="C6:C8"/>
  </mergeCells>
  <printOptions/>
  <pageMargins left="0.5118110236220472" right="0.5118110236220472" top="0.15748031496062992" bottom="0.1574803149606299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2017-03-06T07:40:36Z</dcterms:modified>
  <cp:category/>
  <cp:version/>
  <cp:contentType/>
  <cp:contentStatus/>
</cp:coreProperties>
</file>